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995" windowHeight="7935" activeTab="0"/>
  </bookViews>
  <sheets>
    <sheet name="report 1 " sheetId="1" r:id="rId1"/>
  </sheets>
  <definedNames/>
  <calcPr fullCalcOnLoad="1"/>
</workbook>
</file>

<file path=xl/sharedStrings.xml><?xml version="1.0" encoding="utf-8"?>
<sst xmlns="http://schemas.openxmlformats.org/spreadsheetml/2006/main" count="460" uniqueCount="122">
  <si>
    <t>Участок</t>
  </si>
  <si>
    <t>Номер договора</t>
  </si>
  <si>
    <t>Наименование предприятия</t>
  </si>
  <si>
    <t>Вид напряжения</t>
  </si>
  <si>
    <t>январь</t>
  </si>
  <si>
    <t>февраль</t>
  </si>
  <si>
    <t>март</t>
  </si>
  <si>
    <t>1 квартал</t>
  </si>
  <si>
    <t>апрель</t>
  </si>
  <si>
    <t>СН-2</t>
  </si>
  <si>
    <t>НН</t>
  </si>
  <si>
    <t>ГПУ ЯВ-48/1 ГУИН</t>
  </si>
  <si>
    <t>ЗАО"Высокотемпературные строительные материалы"</t>
  </si>
  <si>
    <t>Закрытое акционерное общество "Катавский цемент"</t>
  </si>
  <si>
    <t>ВН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</si>
  <si>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</si>
  <si>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</si>
  <si>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</si>
  <si>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</si>
  <si>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"Саткинский чугуноплавильный завод"</t>
  </si>
  <si>
    <t>ЗАО "Трубный опытно-экспериментальный завод"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</si>
  <si>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</si>
  <si>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МП "Энергетик"</t>
  </si>
  <si>
    <t>МУП "Копейские электрические сети"</t>
  </si>
  <si>
    <t>МУП МПОЭ г. Трехгорный</t>
  </si>
  <si>
    <t>МУП "Производственное объединение водоснабжения и водоотведения"</t>
  </si>
  <si>
    <t>МУП "Санаторий "Дальняя дача"</t>
  </si>
  <si>
    <t>4011/876</t>
  </si>
  <si>
    <t>Открытое акционерное общество "Автомобильный завод "Урал"</t>
  </si>
  <si>
    <t>ОАО "Агрегат"</t>
  </si>
  <si>
    <t>ОАО "Ашинский химический завод"</t>
  </si>
  <si>
    <t>ОАО Вишневогорский ГОК</t>
  </si>
  <si>
    <t>ОАО Кыштымское машиностроительное объединение</t>
  </si>
  <si>
    <t>ОАО "Кыштымский абразивный завод"</t>
  </si>
  <si>
    <t>ОАО "Миассэлектроаппарат"</t>
  </si>
  <si>
    <t>ОАО "Победа"</t>
  </si>
  <si>
    <t>ОАО" РосНИТИ"</t>
  </si>
  <si>
    <t>ОАО"Трансэнерго"</t>
  </si>
  <si>
    <t>ОАО "Тургоякское рудоуправление"</t>
  </si>
  <si>
    <t>ОАО"Уралавтоприцеп"</t>
  </si>
  <si>
    <t>646-806-27</t>
  </si>
  <si>
    <t>ОАО"ФНПЦ"Станкомаш"</t>
  </si>
  <si>
    <t>ОАО "Челябинский автомеханический завод"</t>
  </si>
  <si>
    <t>ОАО "Челябинское авиапредприятие"</t>
  </si>
  <si>
    <t>ОАО "Челябметрострой"</t>
  </si>
  <si>
    <t>ОАО"ЧЗПСН-Профнастил"</t>
  </si>
  <si>
    <t>ОАО "Челябинская электросетевая компания"</t>
  </si>
  <si>
    <t>ОАО "ЧЭМК" дог 945</t>
  </si>
  <si>
    <t>ОАО "Электромашина "</t>
  </si>
  <si>
    <t>ОАО "Электромашина" Агрегатное производство</t>
  </si>
  <si>
    <t>ОАО"ЭНЕРГОПРОМ-Челябинский электродный завод"</t>
  </si>
  <si>
    <t>ОАО"Южноуральский завод "Кристалл"</t>
  </si>
  <si>
    <t>ООО"Альтаир"</t>
  </si>
  <si>
    <t>ООО "АЭС Инвест"</t>
  </si>
  <si>
    <t>ООО"Газпром энерго"</t>
  </si>
  <si>
    <t>ООО"Единая Коммунальная Компания"</t>
  </si>
  <si>
    <t>ООО "Жилстрой №9"</t>
  </si>
  <si>
    <t>ООО "Завод ЖБИ"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</si>
  <si>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</si>
  <si>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</si>
  <si>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</si>
  <si>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</si>
  <si>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</si>
  <si>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ООО"Коммет"</t>
  </si>
  <si>
    <t>ООО"Коркинская энергосетевая компания"</t>
  </si>
  <si>
    <t>ООО "Медведевский мраморный карьер"</t>
  </si>
  <si>
    <t>ООО "Миассэнергосервис"</t>
  </si>
  <si>
    <t>ООО МИЗ-Энерго</t>
  </si>
  <si>
    <t>ООО ПКП "НикМа"</t>
  </si>
  <si>
    <t>ООО "ПСО КПД и СК"</t>
  </si>
  <si>
    <t>ООО "Регионснабсбыт"</t>
  </si>
  <si>
    <t>ООО "Рубин-Энерго"</t>
  </si>
  <si>
    <t>ООО"Сити-Парк"</t>
  </si>
  <si>
    <t>Сетевая компания ООО"Энергия+"</t>
  </si>
  <si>
    <t>ООО"СПЕКТР-ЭЛЕКТРО"</t>
  </si>
  <si>
    <t>ООО"ТЭСиС"</t>
  </si>
  <si>
    <t>ООО "Треол"</t>
  </si>
  <si>
    <t>ООО "Универмаг "Детский мир"</t>
  </si>
  <si>
    <t>ООО"УЭС"</t>
  </si>
  <si>
    <t>ООО"УралПром"</t>
  </si>
  <si>
    <t>ООО "Усть-Катавские электросети"</t>
  </si>
  <si>
    <t>ООО "Челябинский завод керамических материалов"</t>
  </si>
  <si>
    <t>ООО "Электросетевая компания"</t>
  </si>
  <si>
    <t>ООО "Энергоснабжающая сетевая компания"</t>
  </si>
  <si>
    <t>946-156/25</t>
  </si>
  <si>
    <t>ФГУП"Завод Пластмасс"</t>
  </si>
  <si>
    <t>ФГУП ПО "Маяк"</t>
  </si>
  <si>
    <t>ФГУП "Приборостроительный завод"</t>
  </si>
  <si>
    <t>ФГУП "Сигнал"</t>
  </si>
  <si>
    <t>ООО "Юго-Запад ЖилСтрой"</t>
  </si>
  <si>
    <t>ОАО "Комбинат хлебопродуктов имени Григоровича"</t>
  </si>
  <si>
    <t>ООО "Электросетевая компания" г. Екатеринбург</t>
  </si>
  <si>
    <t>ООО "Уралвермикулит"</t>
  </si>
  <si>
    <t>0083/2385</t>
  </si>
  <si>
    <t>Филиал ОАО"МРСК Урала"-"Челябэнерго"</t>
  </si>
  <si>
    <t>ООО "Озерская энергокомпания"</t>
  </si>
  <si>
    <t>ЗАО"ЖБИ-2"</t>
  </si>
  <si>
    <t>ООО"Газпром трансгаз Екатеринбург"</t>
  </si>
  <si>
    <t>кВтч</t>
  </si>
  <si>
    <t>квт</t>
  </si>
  <si>
    <t>в  т.ч. население в полезном  отпуске</t>
  </si>
  <si>
    <t>Примечание</t>
  </si>
  <si>
    <t>итого:</t>
  </si>
  <si>
    <t>Всего:  в  т.ч.</t>
  </si>
  <si>
    <t>в  том   числе :</t>
  </si>
  <si>
    <t>ОАО "МРСК"</t>
  </si>
  <si>
    <t>ВН-РФЯЦ искл.из пр.1</t>
  </si>
  <si>
    <t>п/ст Гусеничная 0</t>
  </si>
  <si>
    <t>пр.5-только СН-2</t>
  </si>
  <si>
    <t>Пр.1-СН-2,НН-п/ч</t>
  </si>
  <si>
    <t>Пр.5 ВН,СН-2</t>
  </si>
  <si>
    <t>Пр.1-все ВН</t>
  </si>
  <si>
    <t>Прил.5 СН-2,НН</t>
  </si>
  <si>
    <t>Прил.1- СН-2(п.45)</t>
  </si>
  <si>
    <t xml:space="preserve">                            Директор  по  маркетингу  и  сбыту                                                                                            Т.К. Просоленко</t>
  </si>
  <si>
    <t xml:space="preserve">                         </t>
  </si>
  <si>
    <t xml:space="preserve">                           Директор  по  техническим  вопросам                                                                                         В.Н.Петренко</t>
  </si>
  <si>
    <t>Объем  фактического  полезного  отпуска  электроэнергии и мощности  в  разрезе  территориальных  сетевых  организаций  по  уровням  напряжения</t>
  </si>
  <si>
    <t xml:space="preserve">                                                                                                    по  уровням   напряжения    за  май  2011  года.</t>
  </si>
  <si>
    <t>по расчету ЧЭС</t>
  </si>
  <si>
    <t>ОАО "Челябинский электрометаллургический комбинат"</t>
  </si>
  <si>
    <t>ООО Новосинеглазовский завод строительных материалов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</si>
</sst>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wrapText="1"/>
    </xf>
    <xf numFmtId="3" fontId="43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42" fillId="0" borderId="1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left" wrapText="1"/>
    </xf>
    <xf numFmtId="0" fontId="42" fillId="0" borderId="16" xfId="0" applyFont="1" applyFill="1" applyBorder="1" applyAlignment="1">
      <alignment horizontal="left"/>
    </xf>
    <xf numFmtId="3" fontId="42" fillId="0" borderId="16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/>
    </xf>
    <xf numFmtId="3" fontId="43" fillId="0" borderId="18" xfId="0" applyNumberFormat="1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left" wrapText="1"/>
    </xf>
    <xf numFmtId="0" fontId="42" fillId="0" borderId="19" xfId="0" applyFont="1" applyFill="1" applyBorder="1" applyAlignment="1">
      <alignment horizontal="left"/>
    </xf>
    <xf numFmtId="3" fontId="42" fillId="0" borderId="19" xfId="0" applyNumberFormat="1" applyFont="1" applyFill="1" applyBorder="1" applyAlignment="1">
      <alignment horizontal="right"/>
    </xf>
    <xf numFmtId="3" fontId="42" fillId="0" borderId="20" xfId="0" applyNumberFormat="1" applyFont="1" applyFill="1" applyBorder="1" applyAlignment="1">
      <alignment horizontal="right"/>
    </xf>
    <xf numFmtId="3" fontId="43" fillId="0" borderId="21" xfId="0" applyNumberFormat="1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left" wrapText="1"/>
    </xf>
    <xf numFmtId="0" fontId="42" fillId="0" borderId="14" xfId="0" applyFont="1" applyFill="1" applyBorder="1" applyAlignment="1">
      <alignment horizontal="left"/>
    </xf>
    <xf numFmtId="0" fontId="42" fillId="0" borderId="14" xfId="0" applyFont="1" applyFill="1" applyBorder="1" applyAlignment="1">
      <alignment horizontal="right"/>
    </xf>
    <xf numFmtId="0" fontId="42" fillId="0" borderId="15" xfId="0" applyFont="1" applyFill="1" applyBorder="1" applyAlignment="1">
      <alignment horizontal="right"/>
    </xf>
    <xf numFmtId="3" fontId="43" fillId="0" borderId="13" xfId="0" applyNumberFormat="1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16" xfId="0" applyFont="1" applyFill="1" applyBorder="1" applyAlignment="1">
      <alignment horizontal="left"/>
    </xf>
    <xf numFmtId="3" fontId="43" fillId="0" borderId="16" xfId="0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 horizontal="right"/>
    </xf>
    <xf numFmtId="0" fontId="42" fillId="0" borderId="17" xfId="0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right"/>
    </xf>
    <xf numFmtId="3" fontId="42" fillId="0" borderId="17" xfId="0" applyNumberFormat="1" applyFont="1" applyFill="1" applyBorder="1" applyAlignment="1">
      <alignment horizontal="right"/>
    </xf>
    <xf numFmtId="0" fontId="42" fillId="0" borderId="22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left" wrapText="1"/>
    </xf>
    <xf numFmtId="0" fontId="42" fillId="0" borderId="22" xfId="0" applyFont="1" applyFill="1" applyBorder="1" applyAlignment="1">
      <alignment horizontal="left"/>
    </xf>
    <xf numFmtId="3" fontId="43" fillId="0" borderId="22" xfId="0" applyNumberFormat="1" applyFont="1" applyFill="1" applyBorder="1" applyAlignment="1">
      <alignment horizontal="right"/>
    </xf>
    <xf numFmtId="0" fontId="42" fillId="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3" fontId="43" fillId="0" borderId="24" xfId="0" applyNumberFormat="1" applyFont="1" applyFill="1" applyBorder="1" applyAlignment="1">
      <alignment/>
    </xf>
    <xf numFmtId="0" fontId="42" fillId="0" borderId="24" xfId="0" applyFont="1" applyFill="1" applyBorder="1" applyAlignment="1">
      <alignment/>
    </xf>
    <xf numFmtId="3" fontId="42" fillId="0" borderId="22" xfId="0" applyNumberFormat="1" applyFont="1" applyFill="1" applyBorder="1" applyAlignment="1">
      <alignment horizontal="right"/>
    </xf>
    <xf numFmtId="3" fontId="42" fillId="0" borderId="23" xfId="0" applyNumberFormat="1" applyFont="1" applyFill="1" applyBorder="1" applyAlignment="1">
      <alignment horizontal="right"/>
    </xf>
    <xf numFmtId="0" fontId="42" fillId="0" borderId="14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horizontal="right"/>
    </xf>
    <xf numFmtId="0" fontId="42" fillId="0" borderId="20" xfId="0" applyFont="1" applyFill="1" applyBorder="1" applyAlignment="1">
      <alignment horizontal="right"/>
    </xf>
    <xf numFmtId="0" fontId="42" fillId="0" borderId="23" xfId="0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0" fontId="42" fillId="0" borderId="25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left" wrapText="1"/>
    </xf>
    <xf numFmtId="0" fontId="42" fillId="0" borderId="25" xfId="0" applyFont="1" applyFill="1" applyBorder="1" applyAlignment="1">
      <alignment horizontal="left"/>
    </xf>
    <xf numFmtId="3" fontId="43" fillId="0" borderId="25" xfId="0" applyNumberFormat="1" applyFont="1" applyFill="1" applyBorder="1" applyAlignment="1">
      <alignment horizontal="right"/>
    </xf>
    <xf numFmtId="3" fontId="42" fillId="0" borderId="25" xfId="0" applyNumberFormat="1" applyFont="1" applyFill="1" applyBorder="1" applyAlignment="1">
      <alignment horizontal="right"/>
    </xf>
    <xf numFmtId="3" fontId="42" fillId="0" borderId="26" xfId="0" applyNumberFormat="1" applyFont="1" applyFill="1" applyBorder="1" applyAlignment="1">
      <alignment horizontal="right"/>
    </xf>
    <xf numFmtId="3" fontId="43" fillId="0" borderId="27" xfId="0" applyNumberFormat="1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42" fillId="0" borderId="28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left" wrapText="1"/>
    </xf>
    <xf numFmtId="0" fontId="42" fillId="0" borderId="28" xfId="0" applyFont="1" applyFill="1" applyBorder="1" applyAlignment="1">
      <alignment horizontal="left"/>
    </xf>
    <xf numFmtId="3" fontId="43" fillId="0" borderId="28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right"/>
    </xf>
    <xf numFmtId="3" fontId="42" fillId="0" borderId="29" xfId="0" applyNumberFormat="1" applyFont="1" applyFill="1" applyBorder="1" applyAlignment="1">
      <alignment horizontal="right"/>
    </xf>
    <xf numFmtId="0" fontId="42" fillId="0" borderId="30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left" wrapText="1"/>
    </xf>
    <xf numFmtId="0" fontId="43" fillId="0" borderId="30" xfId="0" applyFont="1" applyFill="1" applyBorder="1" applyAlignment="1">
      <alignment horizontal="left"/>
    </xf>
    <xf numFmtId="0" fontId="42" fillId="0" borderId="30" xfId="0" applyFont="1" applyFill="1" applyBorder="1" applyAlignment="1">
      <alignment horizontal="left"/>
    </xf>
    <xf numFmtId="3" fontId="43" fillId="0" borderId="30" xfId="0" applyNumberFormat="1" applyFont="1" applyFill="1" applyBorder="1" applyAlignment="1">
      <alignment horizontal="right"/>
    </xf>
    <xf numFmtId="3" fontId="42" fillId="0" borderId="30" xfId="0" applyNumberFormat="1" applyFont="1" applyFill="1" applyBorder="1" applyAlignment="1">
      <alignment horizontal="right"/>
    </xf>
    <xf numFmtId="3" fontId="42" fillId="0" borderId="31" xfId="0" applyNumberFormat="1" applyFont="1" applyFill="1" applyBorder="1" applyAlignment="1">
      <alignment horizontal="right"/>
    </xf>
    <xf numFmtId="0" fontId="43" fillId="0" borderId="14" xfId="0" applyFont="1" applyFill="1" applyBorder="1" applyAlignment="1">
      <alignment horizontal="left"/>
    </xf>
    <xf numFmtId="3" fontId="43" fillId="0" borderId="14" xfId="0" applyNumberFormat="1" applyFont="1" applyFill="1" applyBorder="1" applyAlignment="1">
      <alignment horizontal="right"/>
    </xf>
    <xf numFmtId="3" fontId="43" fillId="0" borderId="15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2" customWidth="1"/>
    <col min="2" max="2" width="13.57421875" style="2" customWidth="1"/>
    <col min="3" max="3" width="56.421875" style="2" customWidth="1"/>
    <col min="4" max="4" width="13.57421875" style="2" customWidth="1"/>
    <col min="5" max="5" width="16.421875" style="2" customWidth="1"/>
    <col min="6" max="8" width="8.8515625" style="2" hidden="1" customWidth="1"/>
    <col min="9" max="9" width="9.57421875" style="2" hidden="1" customWidth="1"/>
    <col min="10" max="10" width="8.8515625" style="2" hidden="1" customWidth="1"/>
    <col min="11" max="11" width="16.7109375" style="2" customWidth="1"/>
    <col min="12" max="12" width="20.140625" style="8" customWidth="1"/>
    <col min="13" max="13" width="15.57421875" style="2" hidden="1" customWidth="1"/>
    <col min="14" max="16384" width="9.140625" style="2" customWidth="1"/>
  </cols>
  <sheetData>
    <row r="1" spans="1:21" s="2" customFormat="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6" customFormat="1" ht="12.75">
      <c r="A2" s="3"/>
      <c r="B2" s="4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3"/>
      <c r="R2" s="3"/>
      <c r="S2" s="3"/>
      <c r="T2" s="3"/>
      <c r="U2" s="3"/>
    </row>
    <row r="3" spans="1:21" s="2" customFormat="1" ht="12.75">
      <c r="A3" s="7" t="s">
        <v>118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5:16" s="2" customFormat="1" ht="12.75">
      <c r="E4" s="8"/>
      <c r="F4" s="9"/>
      <c r="G4" s="9"/>
      <c r="H4" s="10"/>
      <c r="I4" s="11"/>
      <c r="J4" s="12"/>
      <c r="K4" s="13"/>
      <c r="L4" s="13"/>
      <c r="M4" s="13"/>
      <c r="N4" s="13"/>
      <c r="O4" s="13"/>
      <c r="P4" s="13"/>
    </row>
    <row r="5" spans="1:13" s="2" customFormat="1" ht="50.25" customHeight="1">
      <c r="A5" s="14" t="s">
        <v>0</v>
      </c>
      <c r="B5" s="14" t="s">
        <v>1</v>
      </c>
      <c r="C5" s="14" t="s">
        <v>2</v>
      </c>
      <c r="D5" s="14" t="s">
        <v>3</v>
      </c>
      <c r="E5" s="14" t="s">
        <v>98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99</v>
      </c>
      <c r="L5" s="16" t="s">
        <v>100</v>
      </c>
      <c r="M5" s="17" t="s">
        <v>101</v>
      </c>
    </row>
    <row r="6" spans="1:13" s="2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9">
        <v>6</v>
      </c>
      <c r="L6" s="20">
        <v>7</v>
      </c>
      <c r="M6" s="21">
        <v>8</v>
      </c>
    </row>
    <row r="7" spans="1:13" s="2" customFormat="1" ht="13.5" thickBot="1">
      <c r="A7" s="22">
        <v>31</v>
      </c>
      <c r="B7" s="23">
        <v>2382</v>
      </c>
      <c r="C7" s="24" t="s">
        <v>11</v>
      </c>
      <c r="D7" s="24" t="s">
        <v>9</v>
      </c>
      <c r="E7" s="25">
        <v>607280</v>
      </c>
      <c r="F7" s="25">
        <v>1537</v>
      </c>
      <c r="G7" s="25">
        <v>1537</v>
      </c>
      <c r="H7" s="25">
        <v>1537</v>
      </c>
      <c r="I7" s="25">
        <v>4611</v>
      </c>
      <c r="J7" s="25">
        <v>1537</v>
      </c>
      <c r="K7" s="26">
        <v>1537</v>
      </c>
      <c r="L7" s="27"/>
      <c r="M7" s="28"/>
    </row>
    <row r="8" spans="1:13" s="2" customFormat="1" ht="12.75">
      <c r="A8" s="29">
        <v>15</v>
      </c>
      <c r="B8" s="30">
        <v>2032</v>
      </c>
      <c r="C8" s="30" t="s">
        <v>12</v>
      </c>
      <c r="D8" s="31" t="s">
        <v>9</v>
      </c>
      <c r="E8" s="32">
        <v>1229809</v>
      </c>
      <c r="F8" s="32">
        <v>2558</v>
      </c>
      <c r="G8" s="32">
        <v>2558</v>
      </c>
      <c r="H8" s="32">
        <v>2558</v>
      </c>
      <c r="I8" s="32">
        <v>7674</v>
      </c>
      <c r="J8" s="32">
        <v>2558</v>
      </c>
      <c r="K8" s="33">
        <v>2558</v>
      </c>
      <c r="L8" s="34"/>
      <c r="M8" s="35"/>
    </row>
    <row r="9" spans="1:13" s="2" customFormat="1" ht="12.75">
      <c r="A9" s="36">
        <v>15</v>
      </c>
      <c r="B9" s="37">
        <v>2032</v>
      </c>
      <c r="C9" s="38" t="s">
        <v>12</v>
      </c>
      <c r="D9" s="38" t="s">
        <v>10</v>
      </c>
      <c r="E9" s="39">
        <v>0</v>
      </c>
      <c r="F9" s="39">
        <v>45</v>
      </c>
      <c r="G9" s="39">
        <v>45</v>
      </c>
      <c r="H9" s="39">
        <v>45</v>
      </c>
      <c r="I9" s="39">
        <v>135</v>
      </c>
      <c r="J9" s="39">
        <v>45</v>
      </c>
      <c r="K9" s="40">
        <v>45</v>
      </c>
      <c r="L9" s="41"/>
      <c r="M9" s="42"/>
    </row>
    <row r="10" spans="1:13" s="2" customFormat="1" ht="13.5" thickBot="1">
      <c r="A10" s="22"/>
      <c r="B10" s="23"/>
      <c r="C10" s="43" t="s">
        <v>102</v>
      </c>
      <c r="D10" s="24"/>
      <c r="E10" s="44">
        <f>SUM(E8:E9)</f>
        <v>1229809</v>
      </c>
      <c r="F10" s="45"/>
      <c r="G10" s="45"/>
      <c r="H10" s="45"/>
      <c r="I10" s="45"/>
      <c r="J10" s="45"/>
      <c r="K10" s="46"/>
      <c r="L10" s="27"/>
      <c r="M10" s="28"/>
    </row>
    <row r="11" spans="1:13" s="2" customFormat="1" ht="12.75">
      <c r="A11" s="29">
        <v>75</v>
      </c>
      <c r="B11" s="30">
        <v>4000</v>
      </c>
      <c r="C11" s="31" t="s">
        <v>13</v>
      </c>
      <c r="D11" s="31" t="s">
        <v>14</v>
      </c>
      <c r="E11" s="32">
        <v>908376</v>
      </c>
      <c r="F11" s="32">
        <v>1991</v>
      </c>
      <c r="G11" s="32">
        <v>1991</v>
      </c>
      <c r="H11" s="32">
        <v>1991</v>
      </c>
      <c r="I11" s="32">
        <v>5973</v>
      </c>
      <c r="J11" s="32">
        <v>1991</v>
      </c>
      <c r="K11" s="33">
        <v>1706</v>
      </c>
      <c r="L11" s="34"/>
      <c r="M11" s="35"/>
    </row>
    <row r="12" spans="1:13" s="2" customFormat="1" ht="12.75">
      <c r="A12" s="36">
        <v>75</v>
      </c>
      <c r="B12" s="37">
        <v>4000</v>
      </c>
      <c r="C12" s="38" t="s">
        <v>13</v>
      </c>
      <c r="D12" s="38" t="s">
        <v>9</v>
      </c>
      <c r="E12" s="47">
        <v>72751</v>
      </c>
      <c r="F12" s="39">
        <v>103</v>
      </c>
      <c r="G12" s="39">
        <v>103</v>
      </c>
      <c r="H12" s="39">
        <v>103</v>
      </c>
      <c r="I12" s="39">
        <v>309</v>
      </c>
      <c r="J12" s="39">
        <v>103</v>
      </c>
      <c r="K12" s="40">
        <v>88</v>
      </c>
      <c r="L12" s="41"/>
      <c r="M12" s="42"/>
    </row>
    <row r="13" spans="1:13" s="2" customFormat="1" ht="13.5" thickBot="1">
      <c r="A13" s="22"/>
      <c r="B13" s="23"/>
      <c r="C13" s="43" t="s">
        <v>102</v>
      </c>
      <c r="D13" s="24"/>
      <c r="E13" s="44">
        <f>SUM(E11:E12)</f>
        <v>981127</v>
      </c>
      <c r="F13" s="45"/>
      <c r="G13" s="45"/>
      <c r="H13" s="45"/>
      <c r="I13" s="45"/>
      <c r="J13" s="45"/>
      <c r="K13" s="46"/>
      <c r="L13" s="27"/>
      <c r="M13" s="28"/>
    </row>
    <row r="14" spans="1:13" s="2" customFormat="1" ht="12.75">
      <c r="A14" s="36">
        <v>31</v>
      </c>
      <c r="B14" s="37">
        <v>3202</v>
      </c>
      <c r="C14" s="38" t="s">
        <v>16</v>
      </c>
      <c r="D14" s="38" t="s">
        <v>9</v>
      </c>
      <c r="E14" s="47">
        <v>999358</v>
      </c>
      <c r="F14" s="47">
        <v>1637</v>
      </c>
      <c r="G14" s="47">
        <v>1637</v>
      </c>
      <c r="H14" s="47">
        <v>1637</v>
      </c>
      <c r="I14" s="47">
        <v>4911</v>
      </c>
      <c r="J14" s="47">
        <v>1637</v>
      </c>
      <c r="K14" s="48">
        <v>1637</v>
      </c>
      <c r="L14" s="41"/>
      <c r="M14" s="42"/>
    </row>
    <row r="15" spans="1:13" s="2" customFormat="1" ht="12.75">
      <c r="A15" s="36">
        <v>31</v>
      </c>
      <c r="B15" s="37">
        <v>3202</v>
      </c>
      <c r="C15" s="38" t="s">
        <v>16</v>
      </c>
      <c r="D15" s="38" t="s">
        <v>10</v>
      </c>
      <c r="E15" s="47">
        <v>166308</v>
      </c>
      <c r="F15" s="39">
        <v>420</v>
      </c>
      <c r="G15" s="39">
        <v>420</v>
      </c>
      <c r="H15" s="39">
        <v>420</v>
      </c>
      <c r="I15" s="47">
        <v>1260</v>
      </c>
      <c r="J15" s="39">
        <v>420</v>
      </c>
      <c r="K15" s="40">
        <v>420</v>
      </c>
      <c r="L15" s="41"/>
      <c r="M15" s="42"/>
    </row>
    <row r="16" spans="1:13" s="2" customFormat="1" ht="13.5" thickBot="1">
      <c r="A16" s="22"/>
      <c r="B16" s="23"/>
      <c r="C16" s="43" t="s">
        <v>102</v>
      </c>
      <c r="D16" s="24"/>
      <c r="E16" s="44">
        <f>SUM(E14:E15)</f>
        <v>1165666</v>
      </c>
      <c r="F16" s="45"/>
      <c r="G16" s="45"/>
      <c r="H16" s="45"/>
      <c r="I16" s="25"/>
      <c r="J16" s="45"/>
      <c r="K16" s="46"/>
      <c r="L16" s="27"/>
      <c r="M16" s="28"/>
    </row>
    <row r="17" spans="1:13" s="2" customFormat="1" ht="12.75">
      <c r="A17" s="29">
        <v>71</v>
      </c>
      <c r="B17" s="30">
        <v>965</v>
      </c>
      <c r="C17" s="31" t="s">
        <v>17</v>
      </c>
      <c r="D17" s="31" t="s">
        <v>9</v>
      </c>
      <c r="E17" s="32">
        <v>4559849</v>
      </c>
      <c r="F17" s="32">
        <v>10421</v>
      </c>
      <c r="G17" s="32">
        <v>10421</v>
      </c>
      <c r="H17" s="32">
        <v>10421</v>
      </c>
      <c r="I17" s="32">
        <v>31263</v>
      </c>
      <c r="J17" s="32">
        <v>10421</v>
      </c>
      <c r="K17" s="33">
        <v>10421</v>
      </c>
      <c r="L17" s="34"/>
      <c r="M17" s="35"/>
    </row>
    <row r="18" spans="1:13" s="2" customFormat="1" ht="12.75">
      <c r="A18" s="36">
        <v>71</v>
      </c>
      <c r="B18" s="37">
        <v>965</v>
      </c>
      <c r="C18" s="38" t="s">
        <v>17</v>
      </c>
      <c r="D18" s="38" t="s">
        <v>10</v>
      </c>
      <c r="E18" s="47">
        <v>10746250</v>
      </c>
      <c r="F18" s="47">
        <v>23116</v>
      </c>
      <c r="G18" s="47">
        <v>23116</v>
      </c>
      <c r="H18" s="47">
        <v>23116</v>
      </c>
      <c r="I18" s="47">
        <v>69348</v>
      </c>
      <c r="J18" s="47">
        <v>23116</v>
      </c>
      <c r="K18" s="48">
        <v>23116</v>
      </c>
      <c r="L18" s="41">
        <v>6361910</v>
      </c>
      <c r="M18" s="42"/>
    </row>
    <row r="19" spans="1:13" s="2" customFormat="1" ht="13.5" thickBot="1">
      <c r="A19" s="22"/>
      <c r="B19" s="23"/>
      <c r="C19" s="43" t="s">
        <v>102</v>
      </c>
      <c r="D19" s="24"/>
      <c r="E19" s="44">
        <f>SUM(E17:E18)</f>
        <v>15306099</v>
      </c>
      <c r="F19" s="25"/>
      <c r="G19" s="25"/>
      <c r="H19" s="25"/>
      <c r="I19" s="25"/>
      <c r="J19" s="25"/>
      <c r="K19" s="49"/>
      <c r="L19" s="27"/>
      <c r="M19" s="28"/>
    </row>
    <row r="20" spans="1:13" s="2" customFormat="1" ht="13.5" thickBot="1">
      <c r="A20" s="50">
        <v>31</v>
      </c>
      <c r="B20" s="51">
        <v>627</v>
      </c>
      <c r="C20" s="52" t="s">
        <v>18</v>
      </c>
      <c r="D20" s="52" t="s">
        <v>10</v>
      </c>
      <c r="E20" s="53">
        <v>33548</v>
      </c>
      <c r="F20" s="54">
        <v>86</v>
      </c>
      <c r="G20" s="54">
        <v>86</v>
      </c>
      <c r="H20" s="54">
        <v>86</v>
      </c>
      <c r="I20" s="54">
        <v>258</v>
      </c>
      <c r="J20" s="54">
        <v>86</v>
      </c>
      <c r="K20" s="55">
        <v>86</v>
      </c>
      <c r="L20" s="56"/>
      <c r="M20" s="57"/>
    </row>
    <row r="21" spans="1:13" s="2" customFormat="1" ht="13.5" thickBot="1">
      <c r="A21" s="50">
        <v>76</v>
      </c>
      <c r="B21" s="51">
        <v>117</v>
      </c>
      <c r="C21" s="52" t="s">
        <v>19</v>
      </c>
      <c r="D21" s="52" t="s">
        <v>9</v>
      </c>
      <c r="E21" s="53">
        <v>1374114</v>
      </c>
      <c r="F21" s="58">
        <v>2339</v>
      </c>
      <c r="G21" s="58">
        <v>2990</v>
      </c>
      <c r="H21" s="58">
        <v>2940</v>
      </c>
      <c r="I21" s="58">
        <v>8269</v>
      </c>
      <c r="J21" s="58">
        <v>2396</v>
      </c>
      <c r="K21" s="59">
        <v>1943</v>
      </c>
      <c r="L21" s="56"/>
      <c r="M21" s="57"/>
    </row>
    <row r="22" spans="1:13" s="2" customFormat="1" ht="13.5" thickBot="1">
      <c r="A22" s="50">
        <v>31</v>
      </c>
      <c r="B22" s="51">
        <v>958</v>
      </c>
      <c r="C22" s="52" t="s">
        <v>20</v>
      </c>
      <c r="D22" s="52" t="s">
        <v>15</v>
      </c>
      <c r="E22" s="53">
        <v>3960588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5">
        <v>7739</v>
      </c>
      <c r="L22" s="56"/>
      <c r="M22" s="57"/>
    </row>
    <row r="23" spans="1:13" s="2" customFormat="1" ht="38.25">
      <c r="A23" s="36">
        <v>75</v>
      </c>
      <c r="B23" s="37">
        <v>144</v>
      </c>
      <c r="C23" s="60" t="s">
        <v>21</v>
      </c>
      <c r="D23" s="38" t="s">
        <v>14</v>
      </c>
      <c r="E23" s="47">
        <v>11319938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>
        <v>17377</v>
      </c>
      <c r="L23" s="41"/>
      <c r="M23" s="42"/>
    </row>
    <row r="24" spans="1:13" s="2" customFormat="1" ht="38.25">
      <c r="A24" s="36">
        <v>75</v>
      </c>
      <c r="B24" s="37">
        <v>144</v>
      </c>
      <c r="C24" s="37" t="s">
        <v>21</v>
      </c>
      <c r="D24" s="38" t="s">
        <v>9</v>
      </c>
      <c r="E24" s="39">
        <v>334</v>
      </c>
      <c r="F24" s="47">
        <v>35337</v>
      </c>
      <c r="G24" s="47">
        <v>30989</v>
      </c>
      <c r="H24" s="47">
        <v>24147</v>
      </c>
      <c r="I24" s="47">
        <v>90473</v>
      </c>
      <c r="J24" s="47">
        <v>18223</v>
      </c>
      <c r="K24" s="48">
        <v>30</v>
      </c>
      <c r="L24" s="41"/>
      <c r="M24" s="42"/>
    </row>
    <row r="25" spans="1:13" s="2" customFormat="1" ht="38.25">
      <c r="A25" s="36">
        <v>75</v>
      </c>
      <c r="B25" s="37">
        <v>144</v>
      </c>
      <c r="C25" s="37" t="s">
        <v>21</v>
      </c>
      <c r="D25" s="38" t="s">
        <v>10</v>
      </c>
      <c r="E25" s="47">
        <v>41543</v>
      </c>
      <c r="F25" s="39">
        <v>114</v>
      </c>
      <c r="G25" s="39">
        <v>99</v>
      </c>
      <c r="H25" s="39">
        <v>68</v>
      </c>
      <c r="I25" s="39">
        <v>281</v>
      </c>
      <c r="J25" s="39">
        <v>49</v>
      </c>
      <c r="K25" s="40">
        <v>59</v>
      </c>
      <c r="L25" s="41">
        <v>37849</v>
      </c>
      <c r="M25" s="42"/>
    </row>
    <row r="26" spans="1:13" s="2" customFormat="1" ht="13.5" thickBot="1">
      <c r="A26" s="22"/>
      <c r="B26" s="23"/>
      <c r="C26" s="43" t="s">
        <v>102</v>
      </c>
      <c r="D26" s="24"/>
      <c r="E26" s="44">
        <f>SUM(E23:E25)</f>
        <v>11361815</v>
      </c>
      <c r="F26" s="45"/>
      <c r="G26" s="45"/>
      <c r="H26" s="45"/>
      <c r="I26" s="45"/>
      <c r="J26" s="45"/>
      <c r="K26" s="46"/>
      <c r="L26" s="27"/>
      <c r="M26" s="28"/>
    </row>
    <row r="27" spans="1:13" s="2" customFormat="1" ht="12.75">
      <c r="A27" s="29">
        <v>34</v>
      </c>
      <c r="B27" s="30">
        <v>468</v>
      </c>
      <c r="C27" s="31" t="s">
        <v>22</v>
      </c>
      <c r="D27" s="31" t="s">
        <v>9</v>
      </c>
      <c r="E27" s="32">
        <v>149392</v>
      </c>
      <c r="F27" s="61">
        <v>67</v>
      </c>
      <c r="G27" s="61">
        <v>82</v>
      </c>
      <c r="H27" s="61">
        <v>62</v>
      </c>
      <c r="I27" s="61">
        <v>211</v>
      </c>
      <c r="J27" s="61">
        <v>47</v>
      </c>
      <c r="K27" s="62">
        <v>464</v>
      </c>
      <c r="L27" s="34"/>
      <c r="M27" s="35"/>
    </row>
    <row r="28" spans="1:13" s="2" customFormat="1" ht="12.75">
      <c r="A28" s="36">
        <v>34</v>
      </c>
      <c r="B28" s="37">
        <v>468</v>
      </c>
      <c r="C28" s="38" t="s">
        <v>22</v>
      </c>
      <c r="D28" s="38" t="s">
        <v>10</v>
      </c>
      <c r="E28" s="47">
        <v>103476</v>
      </c>
      <c r="F28" s="39">
        <v>464</v>
      </c>
      <c r="G28" s="39">
        <v>464</v>
      </c>
      <c r="H28" s="39">
        <v>464</v>
      </c>
      <c r="I28" s="47">
        <v>1392</v>
      </c>
      <c r="J28" s="39">
        <v>464</v>
      </c>
      <c r="K28" s="40">
        <v>246</v>
      </c>
      <c r="L28" s="41">
        <v>50360</v>
      </c>
      <c r="M28" s="42"/>
    </row>
    <row r="29" spans="1:13" s="2" customFormat="1" ht="13.5" thickBot="1">
      <c r="A29" s="22"/>
      <c r="B29" s="23"/>
      <c r="C29" s="43" t="s">
        <v>102</v>
      </c>
      <c r="D29" s="24"/>
      <c r="E29" s="44">
        <f>SUM(E27:E28)</f>
        <v>252868</v>
      </c>
      <c r="F29" s="45"/>
      <c r="G29" s="45"/>
      <c r="H29" s="45"/>
      <c r="I29" s="25"/>
      <c r="J29" s="45"/>
      <c r="K29" s="46"/>
      <c r="L29" s="27"/>
      <c r="M29" s="28"/>
    </row>
    <row r="30" spans="1:13" s="2" customFormat="1" ht="12.75">
      <c r="A30" s="29">
        <v>31</v>
      </c>
      <c r="B30" s="30">
        <v>7158</v>
      </c>
      <c r="C30" s="31" t="s">
        <v>23</v>
      </c>
      <c r="D30" s="31" t="s">
        <v>9</v>
      </c>
      <c r="E30" s="32">
        <v>1501834</v>
      </c>
      <c r="F30" s="61">
        <v>246</v>
      </c>
      <c r="G30" s="61">
        <v>246</v>
      </c>
      <c r="H30" s="61">
        <v>246</v>
      </c>
      <c r="I30" s="61">
        <v>738</v>
      </c>
      <c r="J30" s="61">
        <v>246</v>
      </c>
      <c r="K30" s="62">
        <v>733</v>
      </c>
      <c r="L30" s="34"/>
      <c r="M30" s="35"/>
    </row>
    <row r="31" spans="1:13" s="2" customFormat="1" ht="12.75">
      <c r="A31" s="36">
        <v>31</v>
      </c>
      <c r="B31" s="37">
        <v>7158</v>
      </c>
      <c r="C31" s="38" t="s">
        <v>23</v>
      </c>
      <c r="D31" s="38" t="s">
        <v>10</v>
      </c>
      <c r="E31" s="47">
        <v>5727166</v>
      </c>
      <c r="F31" s="47">
        <v>4662</v>
      </c>
      <c r="G31" s="47">
        <v>4095</v>
      </c>
      <c r="H31" s="47">
        <v>2865</v>
      </c>
      <c r="I31" s="47">
        <v>11622</v>
      </c>
      <c r="J31" s="47">
        <v>1903</v>
      </c>
      <c r="K31" s="40">
        <v>5578</v>
      </c>
      <c r="L31" s="41">
        <f>1187555+1961905</f>
        <v>3149460</v>
      </c>
      <c r="M31" s="42"/>
    </row>
    <row r="32" spans="1:13" s="2" customFormat="1" ht="13.5" thickBot="1">
      <c r="A32" s="22"/>
      <c r="B32" s="23"/>
      <c r="C32" s="43" t="s">
        <v>102</v>
      </c>
      <c r="D32" s="24"/>
      <c r="E32" s="44">
        <f>SUM(E30:E31)</f>
        <v>7229000</v>
      </c>
      <c r="F32" s="25"/>
      <c r="G32" s="25"/>
      <c r="H32" s="25"/>
      <c r="I32" s="25"/>
      <c r="J32" s="25"/>
      <c r="K32" s="46"/>
      <c r="L32" s="27"/>
      <c r="M32" s="28"/>
    </row>
    <row r="33" spans="1:13" s="2" customFormat="1" ht="12.75">
      <c r="A33" s="29">
        <v>75</v>
      </c>
      <c r="B33" s="30">
        <v>119</v>
      </c>
      <c r="C33" s="31" t="s">
        <v>24</v>
      </c>
      <c r="D33" s="31" t="s">
        <v>9</v>
      </c>
      <c r="E33" s="32">
        <v>1427653</v>
      </c>
      <c r="F33" s="32">
        <v>17485</v>
      </c>
      <c r="G33" s="32">
        <v>17325</v>
      </c>
      <c r="H33" s="32">
        <v>13778</v>
      </c>
      <c r="I33" s="32">
        <v>48588</v>
      </c>
      <c r="J33" s="32">
        <v>9517</v>
      </c>
      <c r="K33" s="33">
        <v>2862</v>
      </c>
      <c r="L33" s="34"/>
      <c r="M33" s="35"/>
    </row>
    <row r="34" spans="1:13" s="2" customFormat="1" ht="12.75">
      <c r="A34" s="36">
        <v>75</v>
      </c>
      <c r="B34" s="37">
        <v>119</v>
      </c>
      <c r="C34" s="38" t="s">
        <v>24</v>
      </c>
      <c r="D34" s="38" t="s">
        <v>10</v>
      </c>
      <c r="E34" s="47">
        <v>3425353</v>
      </c>
      <c r="F34" s="47">
        <v>2862</v>
      </c>
      <c r="G34" s="47">
        <v>2862</v>
      </c>
      <c r="H34" s="47">
        <v>2862</v>
      </c>
      <c r="I34" s="47">
        <v>8586</v>
      </c>
      <c r="J34" s="47">
        <v>2862</v>
      </c>
      <c r="K34" s="48">
        <v>7466</v>
      </c>
      <c r="L34" s="41">
        <v>1989220</v>
      </c>
      <c r="M34" s="42"/>
    </row>
    <row r="35" spans="1:13" s="2" customFormat="1" ht="13.5" thickBot="1">
      <c r="A35" s="22"/>
      <c r="B35" s="23"/>
      <c r="C35" s="43" t="s">
        <v>102</v>
      </c>
      <c r="D35" s="24"/>
      <c r="E35" s="44">
        <f>SUM(E33:E34)</f>
        <v>4853006</v>
      </c>
      <c r="F35" s="25"/>
      <c r="G35" s="25"/>
      <c r="H35" s="25"/>
      <c r="I35" s="25"/>
      <c r="J35" s="25"/>
      <c r="K35" s="49"/>
      <c r="L35" s="27"/>
      <c r="M35" s="28"/>
    </row>
    <row r="36" spans="1:13" s="2" customFormat="1" ht="25.5">
      <c r="A36" s="29">
        <v>11</v>
      </c>
      <c r="B36" s="30">
        <v>2300</v>
      </c>
      <c r="C36" s="30" t="s">
        <v>25</v>
      </c>
      <c r="D36" s="31" t="s">
        <v>9</v>
      </c>
      <c r="E36" s="32">
        <v>744299</v>
      </c>
      <c r="F36" s="32">
        <v>7466</v>
      </c>
      <c r="G36" s="32">
        <v>7466</v>
      </c>
      <c r="H36" s="32">
        <v>7466</v>
      </c>
      <c r="I36" s="32">
        <v>22398</v>
      </c>
      <c r="J36" s="32">
        <v>7466</v>
      </c>
      <c r="K36" s="33">
        <v>1724</v>
      </c>
      <c r="L36" s="34"/>
      <c r="M36" s="35"/>
    </row>
    <row r="37" spans="1:13" s="2" customFormat="1" ht="25.5">
      <c r="A37" s="36">
        <v>11</v>
      </c>
      <c r="B37" s="37">
        <v>2300</v>
      </c>
      <c r="C37" s="37" t="s">
        <v>25</v>
      </c>
      <c r="D37" s="38" t="s">
        <v>10</v>
      </c>
      <c r="E37" s="47">
        <v>173428</v>
      </c>
      <c r="F37" s="47">
        <v>1724</v>
      </c>
      <c r="G37" s="47">
        <v>1724</v>
      </c>
      <c r="H37" s="47">
        <v>1724</v>
      </c>
      <c r="I37" s="47">
        <v>5172</v>
      </c>
      <c r="J37" s="47">
        <v>1724</v>
      </c>
      <c r="K37" s="48">
        <v>376</v>
      </c>
      <c r="L37" s="41">
        <f>23833</f>
        <v>23833</v>
      </c>
      <c r="M37" s="42"/>
    </row>
    <row r="38" spans="1:13" s="2" customFormat="1" ht="13.5" thickBot="1">
      <c r="A38" s="22"/>
      <c r="B38" s="23"/>
      <c r="C38" s="43" t="s">
        <v>102</v>
      </c>
      <c r="D38" s="24"/>
      <c r="E38" s="44">
        <f>SUM(E36:E37)</f>
        <v>917727</v>
      </c>
      <c r="F38" s="25"/>
      <c r="G38" s="25"/>
      <c r="H38" s="25"/>
      <c r="I38" s="25"/>
      <c r="J38" s="25"/>
      <c r="K38" s="49"/>
      <c r="L38" s="27"/>
      <c r="M38" s="28"/>
    </row>
    <row r="39" spans="1:13" s="2" customFormat="1" ht="13.5" thickBot="1">
      <c r="A39" s="50">
        <v>34</v>
      </c>
      <c r="B39" s="51">
        <v>2351</v>
      </c>
      <c r="C39" s="52" t="s">
        <v>26</v>
      </c>
      <c r="D39" s="52" t="s">
        <v>10</v>
      </c>
      <c r="E39" s="53">
        <v>36799</v>
      </c>
      <c r="F39" s="54">
        <v>376</v>
      </c>
      <c r="G39" s="54">
        <v>376</v>
      </c>
      <c r="H39" s="54">
        <v>376</v>
      </c>
      <c r="I39" s="58">
        <v>1128</v>
      </c>
      <c r="J39" s="54">
        <v>376</v>
      </c>
      <c r="K39" s="63">
        <v>90</v>
      </c>
      <c r="L39" s="56"/>
      <c r="M39" s="57"/>
    </row>
    <row r="40" spans="1:13" s="2" customFormat="1" ht="12.75">
      <c r="A40" s="29">
        <v>71</v>
      </c>
      <c r="B40" s="30" t="s">
        <v>27</v>
      </c>
      <c r="C40" s="30" t="s">
        <v>28</v>
      </c>
      <c r="D40" s="31" t="s">
        <v>14</v>
      </c>
      <c r="E40" s="32">
        <v>2363830</v>
      </c>
      <c r="F40" s="61">
        <v>90</v>
      </c>
      <c r="G40" s="61">
        <v>90</v>
      </c>
      <c r="H40" s="61">
        <v>90</v>
      </c>
      <c r="I40" s="61">
        <v>270</v>
      </c>
      <c r="J40" s="61">
        <v>90</v>
      </c>
      <c r="K40" s="62">
        <v>6363</v>
      </c>
      <c r="L40" s="34"/>
      <c r="M40" s="35"/>
    </row>
    <row r="41" spans="1:13" s="2" customFormat="1" ht="12.75">
      <c r="A41" s="36">
        <v>71</v>
      </c>
      <c r="B41" s="37" t="s">
        <v>27</v>
      </c>
      <c r="C41" s="37" t="s">
        <v>28</v>
      </c>
      <c r="D41" s="38" t="s">
        <v>15</v>
      </c>
      <c r="E41" s="47">
        <v>2807178</v>
      </c>
      <c r="F41" s="47">
        <v>6363</v>
      </c>
      <c r="G41" s="47">
        <v>6363</v>
      </c>
      <c r="H41" s="47">
        <v>6363</v>
      </c>
      <c r="I41" s="47">
        <v>19089</v>
      </c>
      <c r="J41" s="47">
        <v>6363</v>
      </c>
      <c r="K41" s="48">
        <v>8359</v>
      </c>
      <c r="L41" s="41"/>
      <c r="M41" s="42"/>
    </row>
    <row r="42" spans="1:13" s="2" customFormat="1" ht="12.75">
      <c r="A42" s="36">
        <v>71</v>
      </c>
      <c r="B42" s="37" t="s">
        <v>27</v>
      </c>
      <c r="C42" s="37" t="s">
        <v>28</v>
      </c>
      <c r="D42" s="38" t="s">
        <v>9</v>
      </c>
      <c r="E42" s="47">
        <v>4542351</v>
      </c>
      <c r="F42" s="47">
        <v>8359</v>
      </c>
      <c r="G42" s="47">
        <v>8359</v>
      </c>
      <c r="H42" s="47">
        <v>8359</v>
      </c>
      <c r="I42" s="47">
        <v>25077</v>
      </c>
      <c r="J42" s="47">
        <v>8359</v>
      </c>
      <c r="K42" s="48">
        <v>12466</v>
      </c>
      <c r="L42" s="41"/>
      <c r="M42" s="42"/>
    </row>
    <row r="43" spans="1:13" s="2" customFormat="1" ht="12.75">
      <c r="A43" s="36">
        <v>71</v>
      </c>
      <c r="B43" s="37" t="s">
        <v>27</v>
      </c>
      <c r="C43" s="37" t="s">
        <v>28</v>
      </c>
      <c r="D43" s="38" t="s">
        <v>10</v>
      </c>
      <c r="E43" s="47">
        <v>18252</v>
      </c>
      <c r="F43" s="47">
        <v>12466</v>
      </c>
      <c r="G43" s="47">
        <v>12466</v>
      </c>
      <c r="H43" s="47">
        <v>12466</v>
      </c>
      <c r="I43" s="47">
        <v>37398</v>
      </c>
      <c r="J43" s="47">
        <v>12466</v>
      </c>
      <c r="K43" s="48">
        <v>82</v>
      </c>
      <c r="L43" s="41"/>
      <c r="M43" s="42"/>
    </row>
    <row r="44" spans="1:13" s="2" customFormat="1" ht="13.5" thickBot="1">
      <c r="A44" s="22"/>
      <c r="B44" s="23"/>
      <c r="C44" s="43" t="s">
        <v>102</v>
      </c>
      <c r="D44" s="24"/>
      <c r="E44" s="44">
        <f>SUM(E40:E43)</f>
        <v>9731611</v>
      </c>
      <c r="F44" s="25"/>
      <c r="G44" s="25"/>
      <c r="H44" s="25"/>
      <c r="I44" s="25"/>
      <c r="J44" s="25"/>
      <c r="K44" s="49"/>
      <c r="L44" s="27"/>
      <c r="M44" s="28"/>
    </row>
    <row r="45" spans="1:13" s="2" customFormat="1" ht="12.75">
      <c r="A45" s="29">
        <v>75</v>
      </c>
      <c r="B45" s="30">
        <v>4003</v>
      </c>
      <c r="C45" s="31" t="s">
        <v>29</v>
      </c>
      <c r="D45" s="31" t="s">
        <v>9</v>
      </c>
      <c r="E45" s="32">
        <v>2254991</v>
      </c>
      <c r="F45" s="61">
        <v>82</v>
      </c>
      <c r="G45" s="61">
        <v>82</v>
      </c>
      <c r="H45" s="61">
        <v>82</v>
      </c>
      <c r="I45" s="61">
        <v>246</v>
      </c>
      <c r="J45" s="61">
        <v>82</v>
      </c>
      <c r="K45" s="62">
        <v>5234</v>
      </c>
      <c r="L45" s="34"/>
      <c r="M45" s="35"/>
    </row>
    <row r="46" spans="1:13" s="2" customFormat="1" ht="12.75">
      <c r="A46" s="36">
        <v>75</v>
      </c>
      <c r="B46" s="37">
        <v>4003</v>
      </c>
      <c r="C46" s="38" t="s">
        <v>29</v>
      </c>
      <c r="D46" s="38" t="s">
        <v>10</v>
      </c>
      <c r="E46" s="47">
        <v>5945</v>
      </c>
      <c r="F46" s="47">
        <v>6979</v>
      </c>
      <c r="G46" s="47">
        <v>6723</v>
      </c>
      <c r="H46" s="47">
        <v>6467</v>
      </c>
      <c r="I46" s="47">
        <v>20169</v>
      </c>
      <c r="J46" s="47">
        <v>5490</v>
      </c>
      <c r="K46" s="48">
        <v>304</v>
      </c>
      <c r="L46" s="41"/>
      <c r="M46" s="42"/>
    </row>
    <row r="47" spans="1:13" s="2" customFormat="1" ht="13.5" thickBot="1">
      <c r="A47" s="22"/>
      <c r="B47" s="23"/>
      <c r="C47" s="43" t="s">
        <v>102</v>
      </c>
      <c r="D47" s="24"/>
      <c r="E47" s="44">
        <f>SUM(E45:E46)</f>
        <v>2260936</v>
      </c>
      <c r="F47" s="25"/>
      <c r="G47" s="25"/>
      <c r="H47" s="25"/>
      <c r="I47" s="25"/>
      <c r="J47" s="25"/>
      <c r="K47" s="49"/>
      <c r="L47" s="27"/>
      <c r="M47" s="28"/>
    </row>
    <row r="48" spans="1:13" s="2" customFormat="1" ht="12.75">
      <c r="A48" s="29">
        <v>75</v>
      </c>
      <c r="B48" s="30">
        <v>184</v>
      </c>
      <c r="C48" s="31" t="s">
        <v>30</v>
      </c>
      <c r="D48" s="31" t="s">
        <v>9</v>
      </c>
      <c r="E48" s="32">
        <v>766424</v>
      </c>
      <c r="F48" s="61">
        <v>406</v>
      </c>
      <c r="G48" s="61">
        <v>391</v>
      </c>
      <c r="H48" s="61">
        <v>376</v>
      </c>
      <c r="I48" s="32">
        <v>1173</v>
      </c>
      <c r="J48" s="61">
        <v>319</v>
      </c>
      <c r="K48" s="62">
        <v>1429</v>
      </c>
      <c r="L48" s="34">
        <v>142000</v>
      </c>
      <c r="M48" s="35"/>
    </row>
    <row r="49" spans="1:13" s="2" customFormat="1" ht="12.75">
      <c r="A49" s="36">
        <v>75</v>
      </c>
      <c r="B49" s="37">
        <v>184</v>
      </c>
      <c r="C49" s="38" t="s">
        <v>30</v>
      </c>
      <c r="D49" s="38" t="s">
        <v>10</v>
      </c>
      <c r="E49" s="39">
        <v>862</v>
      </c>
      <c r="F49" s="47">
        <v>2085</v>
      </c>
      <c r="G49" s="47">
        <v>1815</v>
      </c>
      <c r="H49" s="47">
        <v>1730</v>
      </c>
      <c r="I49" s="47">
        <v>5630</v>
      </c>
      <c r="J49" s="47">
        <v>1560</v>
      </c>
      <c r="K49" s="48">
        <v>0</v>
      </c>
      <c r="L49" s="41">
        <v>862</v>
      </c>
      <c r="M49" s="42"/>
    </row>
    <row r="50" spans="1:13" s="2" customFormat="1" ht="13.5" thickBot="1">
      <c r="A50" s="22"/>
      <c r="B50" s="23"/>
      <c r="C50" s="43" t="s">
        <v>102</v>
      </c>
      <c r="D50" s="24"/>
      <c r="E50" s="44">
        <f>SUM(E48:E49)</f>
        <v>767286</v>
      </c>
      <c r="F50" s="25"/>
      <c r="G50" s="25"/>
      <c r="H50" s="25"/>
      <c r="I50" s="25"/>
      <c r="J50" s="25"/>
      <c r="K50" s="49"/>
      <c r="L50" s="27"/>
      <c r="M50" s="28"/>
    </row>
    <row r="51" spans="1:13" s="2" customFormat="1" ht="12.75">
      <c r="A51" s="29">
        <v>34</v>
      </c>
      <c r="B51" s="30">
        <v>1502</v>
      </c>
      <c r="C51" s="31" t="s">
        <v>31</v>
      </c>
      <c r="D51" s="31" t="s">
        <v>15</v>
      </c>
      <c r="E51" s="32">
        <v>314400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2">
        <v>71</v>
      </c>
      <c r="L51" s="34"/>
      <c r="M51" s="35"/>
    </row>
    <row r="52" spans="1:13" s="2" customFormat="1" ht="12.75">
      <c r="A52" s="36">
        <v>34</v>
      </c>
      <c r="B52" s="37">
        <v>1502</v>
      </c>
      <c r="C52" s="38" t="s">
        <v>31</v>
      </c>
      <c r="D52" s="38" t="s">
        <v>9</v>
      </c>
      <c r="E52" s="47">
        <v>650130</v>
      </c>
      <c r="F52" s="39">
        <v>71</v>
      </c>
      <c r="G52" s="39">
        <v>71</v>
      </c>
      <c r="H52" s="39">
        <v>71</v>
      </c>
      <c r="I52" s="39">
        <v>213</v>
      </c>
      <c r="J52" s="39">
        <v>71</v>
      </c>
      <c r="K52" s="40">
        <v>2154</v>
      </c>
      <c r="L52" s="41"/>
      <c r="M52" s="42"/>
    </row>
    <row r="53" spans="1:13" s="2" customFormat="1" ht="12.75">
      <c r="A53" s="36">
        <v>34</v>
      </c>
      <c r="B53" s="37">
        <v>1502</v>
      </c>
      <c r="C53" s="38" t="s">
        <v>31</v>
      </c>
      <c r="D53" s="38" t="s">
        <v>10</v>
      </c>
      <c r="E53" s="47">
        <v>8433</v>
      </c>
      <c r="F53" s="47">
        <v>2637</v>
      </c>
      <c r="G53" s="47">
        <v>2704</v>
      </c>
      <c r="H53" s="47">
        <v>2578</v>
      </c>
      <c r="I53" s="47">
        <v>7919</v>
      </c>
      <c r="J53" s="47">
        <v>2244</v>
      </c>
      <c r="K53" s="48">
        <v>84</v>
      </c>
      <c r="L53" s="41"/>
      <c r="M53" s="42"/>
    </row>
    <row r="54" spans="1:13" s="2" customFormat="1" ht="13.5" thickBot="1">
      <c r="A54" s="22"/>
      <c r="B54" s="23"/>
      <c r="C54" s="43" t="s">
        <v>102</v>
      </c>
      <c r="D54" s="24"/>
      <c r="E54" s="44">
        <f>SUM(E51:E53)</f>
        <v>972963</v>
      </c>
      <c r="F54" s="25"/>
      <c r="G54" s="25"/>
      <c r="H54" s="25"/>
      <c r="I54" s="25"/>
      <c r="J54" s="25"/>
      <c r="K54" s="49"/>
      <c r="L54" s="27"/>
      <c r="M54" s="28"/>
    </row>
    <row r="55" spans="1:13" s="2" customFormat="1" ht="12.75">
      <c r="A55" s="36">
        <v>34</v>
      </c>
      <c r="B55" s="37">
        <v>990</v>
      </c>
      <c r="C55" s="38" t="s">
        <v>32</v>
      </c>
      <c r="D55" s="38" t="s">
        <v>9</v>
      </c>
      <c r="E55" s="47">
        <v>892325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40">
        <v>1653</v>
      </c>
      <c r="L55" s="41"/>
      <c r="M55" s="42"/>
    </row>
    <row r="56" spans="1:13" s="2" customFormat="1" ht="12.75">
      <c r="A56" s="36">
        <v>34</v>
      </c>
      <c r="B56" s="37">
        <v>990</v>
      </c>
      <c r="C56" s="38" t="s">
        <v>32</v>
      </c>
      <c r="D56" s="38" t="s">
        <v>10</v>
      </c>
      <c r="E56" s="47">
        <v>17218</v>
      </c>
      <c r="F56" s="47">
        <v>1649</v>
      </c>
      <c r="G56" s="47">
        <v>1528</v>
      </c>
      <c r="H56" s="47">
        <v>1336</v>
      </c>
      <c r="I56" s="47">
        <v>4513</v>
      </c>
      <c r="J56" s="47">
        <v>1252</v>
      </c>
      <c r="K56" s="48">
        <v>33</v>
      </c>
      <c r="L56" s="41"/>
      <c r="M56" s="42"/>
    </row>
    <row r="57" spans="1:13" s="2" customFormat="1" ht="13.5" thickBot="1">
      <c r="A57" s="22"/>
      <c r="B57" s="23"/>
      <c r="C57" s="43" t="s">
        <v>102</v>
      </c>
      <c r="D57" s="24"/>
      <c r="E57" s="44">
        <f>SUM(E55:E56)</f>
        <v>909543</v>
      </c>
      <c r="F57" s="25"/>
      <c r="G57" s="25"/>
      <c r="H57" s="25"/>
      <c r="I57" s="25"/>
      <c r="J57" s="25"/>
      <c r="K57" s="49"/>
      <c r="L57" s="27"/>
      <c r="M57" s="28"/>
    </row>
    <row r="58" spans="1:13" s="2" customFormat="1" ht="12.75">
      <c r="A58" s="29">
        <v>34</v>
      </c>
      <c r="B58" s="30">
        <v>2500</v>
      </c>
      <c r="C58" s="31" t="s">
        <v>33</v>
      </c>
      <c r="D58" s="31" t="s">
        <v>9</v>
      </c>
      <c r="E58" s="32">
        <v>239189</v>
      </c>
      <c r="F58" s="61">
        <v>33</v>
      </c>
      <c r="G58" s="61">
        <v>31</v>
      </c>
      <c r="H58" s="61">
        <v>27</v>
      </c>
      <c r="I58" s="61">
        <v>91</v>
      </c>
      <c r="J58" s="61">
        <v>25</v>
      </c>
      <c r="K58" s="62">
        <v>524</v>
      </c>
      <c r="L58" s="34"/>
      <c r="M58" s="35"/>
    </row>
    <row r="59" spans="1:13" s="2" customFormat="1" ht="12.75">
      <c r="A59" s="36">
        <v>34</v>
      </c>
      <c r="B59" s="37">
        <v>2500</v>
      </c>
      <c r="C59" s="38" t="s">
        <v>33</v>
      </c>
      <c r="D59" s="38" t="s">
        <v>10</v>
      </c>
      <c r="E59" s="47">
        <v>51298</v>
      </c>
      <c r="F59" s="39">
        <v>705</v>
      </c>
      <c r="G59" s="39">
        <v>690</v>
      </c>
      <c r="H59" s="39">
        <v>659</v>
      </c>
      <c r="I59" s="47">
        <v>2054</v>
      </c>
      <c r="J59" s="39">
        <v>546</v>
      </c>
      <c r="K59" s="40">
        <v>155</v>
      </c>
      <c r="L59" s="41"/>
      <c r="M59" s="42"/>
    </row>
    <row r="60" spans="1:13" s="2" customFormat="1" ht="13.5" thickBot="1">
      <c r="A60" s="22"/>
      <c r="B60" s="23"/>
      <c r="C60" s="43" t="s">
        <v>102</v>
      </c>
      <c r="D60" s="24"/>
      <c r="E60" s="44">
        <f>SUM(E58:E59)</f>
        <v>290487</v>
      </c>
      <c r="F60" s="45"/>
      <c r="G60" s="45"/>
      <c r="H60" s="45"/>
      <c r="I60" s="25"/>
      <c r="J60" s="45"/>
      <c r="K60" s="46"/>
      <c r="L60" s="27"/>
      <c r="M60" s="28"/>
    </row>
    <row r="61" spans="1:13" s="2" customFormat="1" ht="12.75">
      <c r="A61" s="29">
        <v>71</v>
      </c>
      <c r="B61" s="30">
        <v>994</v>
      </c>
      <c r="C61" s="31" t="s">
        <v>34</v>
      </c>
      <c r="D61" s="31" t="s">
        <v>9</v>
      </c>
      <c r="E61" s="32">
        <v>191439</v>
      </c>
      <c r="F61" s="61">
        <v>146</v>
      </c>
      <c r="G61" s="61">
        <v>149</v>
      </c>
      <c r="H61" s="61">
        <v>150</v>
      </c>
      <c r="I61" s="61">
        <v>445</v>
      </c>
      <c r="J61" s="61">
        <v>102</v>
      </c>
      <c r="K61" s="62">
        <v>761</v>
      </c>
      <c r="L61" s="34"/>
      <c r="M61" s="35"/>
    </row>
    <row r="62" spans="1:13" s="2" customFormat="1" ht="12.75">
      <c r="A62" s="36">
        <v>71</v>
      </c>
      <c r="B62" s="37">
        <v>994</v>
      </c>
      <c r="C62" s="38" t="s">
        <v>34</v>
      </c>
      <c r="D62" s="38" t="s">
        <v>10</v>
      </c>
      <c r="E62" s="47">
        <v>3980</v>
      </c>
      <c r="F62" s="39">
        <v>761</v>
      </c>
      <c r="G62" s="39">
        <v>761</v>
      </c>
      <c r="H62" s="39">
        <v>761</v>
      </c>
      <c r="I62" s="47">
        <v>2283</v>
      </c>
      <c r="J62" s="39">
        <v>761</v>
      </c>
      <c r="K62" s="40">
        <v>25</v>
      </c>
      <c r="L62" s="41"/>
      <c r="M62" s="42"/>
    </row>
    <row r="63" spans="1:13" s="2" customFormat="1" ht="13.5" thickBot="1">
      <c r="A63" s="22"/>
      <c r="B63" s="23"/>
      <c r="C63" s="43" t="s">
        <v>102</v>
      </c>
      <c r="D63" s="24"/>
      <c r="E63" s="44">
        <f>SUM(E61:E62)</f>
        <v>195419</v>
      </c>
      <c r="F63" s="45"/>
      <c r="G63" s="45"/>
      <c r="H63" s="45"/>
      <c r="I63" s="25"/>
      <c r="J63" s="45"/>
      <c r="K63" s="46"/>
      <c r="L63" s="27"/>
      <c r="M63" s="28"/>
    </row>
    <row r="64" spans="1:13" s="2" customFormat="1" ht="13.5" thickBot="1">
      <c r="A64" s="50">
        <v>15</v>
      </c>
      <c r="B64" s="51">
        <v>4012</v>
      </c>
      <c r="C64" s="52" t="s">
        <v>35</v>
      </c>
      <c r="D64" s="52" t="s">
        <v>9</v>
      </c>
      <c r="E64" s="53">
        <v>862840</v>
      </c>
      <c r="F64" s="54">
        <v>25</v>
      </c>
      <c r="G64" s="54">
        <v>25</v>
      </c>
      <c r="H64" s="54">
        <v>25</v>
      </c>
      <c r="I64" s="54">
        <v>75</v>
      </c>
      <c r="J64" s="54">
        <v>25</v>
      </c>
      <c r="K64" s="63">
        <v>1225</v>
      </c>
      <c r="L64" s="56"/>
      <c r="M64" s="57"/>
    </row>
    <row r="65" spans="1:13" s="2" customFormat="1" ht="12.75">
      <c r="A65" s="29">
        <v>31</v>
      </c>
      <c r="B65" s="30">
        <v>3201</v>
      </c>
      <c r="C65" s="31" t="s">
        <v>36</v>
      </c>
      <c r="D65" s="31" t="s">
        <v>9</v>
      </c>
      <c r="E65" s="32">
        <v>33450</v>
      </c>
      <c r="F65" s="32">
        <v>1266</v>
      </c>
      <c r="G65" s="32">
        <v>1256</v>
      </c>
      <c r="H65" s="32">
        <v>1389</v>
      </c>
      <c r="I65" s="32">
        <v>3911</v>
      </c>
      <c r="J65" s="32">
        <v>1237</v>
      </c>
      <c r="K65" s="64">
        <v>180</v>
      </c>
      <c r="L65" s="34"/>
      <c r="M65" s="35"/>
    </row>
    <row r="66" spans="1:13" s="2" customFormat="1" ht="12.75">
      <c r="A66" s="36">
        <v>31</v>
      </c>
      <c r="B66" s="37">
        <v>3201</v>
      </c>
      <c r="C66" s="38" t="s">
        <v>36</v>
      </c>
      <c r="D66" s="38" t="s">
        <v>10</v>
      </c>
      <c r="E66" s="47">
        <v>15896</v>
      </c>
      <c r="F66" s="39">
        <v>180</v>
      </c>
      <c r="G66" s="39">
        <v>180</v>
      </c>
      <c r="H66" s="39">
        <v>180</v>
      </c>
      <c r="I66" s="39">
        <v>540</v>
      </c>
      <c r="J66" s="39">
        <v>180</v>
      </c>
      <c r="K66" s="65">
        <v>46</v>
      </c>
      <c r="L66" s="41"/>
      <c r="M66" s="42"/>
    </row>
    <row r="67" spans="1:13" s="2" customFormat="1" ht="13.5" thickBot="1">
      <c r="A67" s="22"/>
      <c r="B67" s="23"/>
      <c r="C67" s="43" t="s">
        <v>102</v>
      </c>
      <c r="D67" s="24"/>
      <c r="E67" s="44">
        <f>SUM(E65:E66)</f>
        <v>49346</v>
      </c>
      <c r="F67" s="45"/>
      <c r="G67" s="45"/>
      <c r="H67" s="45"/>
      <c r="I67" s="45"/>
      <c r="J67" s="45"/>
      <c r="K67" s="46"/>
      <c r="L67" s="27"/>
      <c r="M67" s="28"/>
    </row>
    <row r="68" spans="1:13" s="2" customFormat="1" ht="12.75">
      <c r="A68" s="29">
        <v>34</v>
      </c>
      <c r="B68" s="30">
        <v>1619</v>
      </c>
      <c r="C68" s="31" t="s">
        <v>37</v>
      </c>
      <c r="D68" s="31" t="s">
        <v>14</v>
      </c>
      <c r="E68" s="61">
        <v>0</v>
      </c>
      <c r="F68" s="61">
        <v>46</v>
      </c>
      <c r="G68" s="61">
        <v>46</v>
      </c>
      <c r="H68" s="61">
        <v>46</v>
      </c>
      <c r="I68" s="61">
        <v>138</v>
      </c>
      <c r="J68" s="61">
        <v>46</v>
      </c>
      <c r="K68" s="62">
        <v>109</v>
      </c>
      <c r="L68" s="34"/>
      <c r="M68" s="35" t="s">
        <v>106</v>
      </c>
    </row>
    <row r="69" spans="1:13" s="2" customFormat="1" ht="12.75">
      <c r="A69" s="36">
        <v>34</v>
      </c>
      <c r="B69" s="37">
        <v>1619</v>
      </c>
      <c r="C69" s="38" t="s">
        <v>37</v>
      </c>
      <c r="D69" s="38" t="s">
        <v>9</v>
      </c>
      <c r="E69" s="47">
        <v>1049195</v>
      </c>
      <c r="F69" s="39">
        <v>163</v>
      </c>
      <c r="G69" s="39">
        <v>163</v>
      </c>
      <c r="H69" s="39">
        <v>163</v>
      </c>
      <c r="I69" s="39">
        <v>489</v>
      </c>
      <c r="J69" s="39">
        <v>109</v>
      </c>
      <c r="K69" s="40">
        <v>1482</v>
      </c>
      <c r="L69" s="41"/>
      <c r="M69" s="42"/>
    </row>
    <row r="70" spans="1:13" s="2" customFormat="1" ht="12.75">
      <c r="A70" s="36">
        <v>34</v>
      </c>
      <c r="B70" s="37">
        <v>1619</v>
      </c>
      <c r="C70" s="38" t="s">
        <v>37</v>
      </c>
      <c r="D70" s="38" t="s">
        <v>10</v>
      </c>
      <c r="E70" s="47">
        <v>5184670</v>
      </c>
      <c r="F70" s="47">
        <v>2222</v>
      </c>
      <c r="G70" s="47">
        <v>2222</v>
      </c>
      <c r="H70" s="47">
        <v>2222</v>
      </c>
      <c r="I70" s="47">
        <v>6666</v>
      </c>
      <c r="J70" s="47">
        <v>1482</v>
      </c>
      <c r="K70" s="48">
        <v>6794</v>
      </c>
      <c r="L70" s="41"/>
      <c r="M70" s="42"/>
    </row>
    <row r="71" spans="1:13" s="2" customFormat="1" ht="13.5" thickBot="1">
      <c r="A71" s="22"/>
      <c r="B71" s="23"/>
      <c r="C71" s="43" t="s">
        <v>102</v>
      </c>
      <c r="D71" s="24"/>
      <c r="E71" s="44">
        <f>SUM(E68:E70)</f>
        <v>6233865</v>
      </c>
      <c r="F71" s="25"/>
      <c r="G71" s="25"/>
      <c r="H71" s="25"/>
      <c r="I71" s="25"/>
      <c r="J71" s="25"/>
      <c r="K71" s="49"/>
      <c r="L71" s="27"/>
      <c r="M71" s="28"/>
    </row>
    <row r="72" spans="1:13" s="2" customFormat="1" ht="13.5" thickBot="1">
      <c r="A72" s="50">
        <v>71</v>
      </c>
      <c r="B72" s="51">
        <v>996</v>
      </c>
      <c r="C72" s="52" t="s">
        <v>38</v>
      </c>
      <c r="D72" s="52" t="s">
        <v>9</v>
      </c>
      <c r="E72" s="53">
        <v>700085</v>
      </c>
      <c r="F72" s="58">
        <v>10192</v>
      </c>
      <c r="G72" s="58">
        <v>10192</v>
      </c>
      <c r="H72" s="58">
        <v>10192</v>
      </c>
      <c r="I72" s="58">
        <v>30576</v>
      </c>
      <c r="J72" s="58">
        <v>6794</v>
      </c>
      <c r="K72" s="59">
        <v>1600</v>
      </c>
      <c r="L72" s="56"/>
      <c r="M72" s="57"/>
    </row>
    <row r="73" spans="1:13" s="2" customFormat="1" ht="13.5" thickBot="1">
      <c r="A73" s="50">
        <v>31</v>
      </c>
      <c r="B73" s="51">
        <v>2387</v>
      </c>
      <c r="C73" s="52" t="s">
        <v>39</v>
      </c>
      <c r="D73" s="52" t="s">
        <v>9</v>
      </c>
      <c r="E73" s="53">
        <v>429109</v>
      </c>
      <c r="F73" s="58">
        <v>3219</v>
      </c>
      <c r="G73" s="58">
        <v>3001</v>
      </c>
      <c r="H73" s="58">
        <v>2429</v>
      </c>
      <c r="I73" s="58">
        <v>8649</v>
      </c>
      <c r="J73" s="58">
        <v>1797</v>
      </c>
      <c r="K73" s="59">
        <v>1170</v>
      </c>
      <c r="L73" s="56"/>
      <c r="M73" s="57"/>
    </row>
    <row r="74" spans="1:13" s="2" customFormat="1" ht="12.75">
      <c r="A74" s="29">
        <v>31</v>
      </c>
      <c r="B74" s="30" t="s">
        <v>40</v>
      </c>
      <c r="C74" s="31" t="s">
        <v>41</v>
      </c>
      <c r="D74" s="31" t="s">
        <v>14</v>
      </c>
      <c r="E74" s="61">
        <v>0</v>
      </c>
      <c r="F74" s="32">
        <v>1365</v>
      </c>
      <c r="G74" s="32">
        <v>1365</v>
      </c>
      <c r="H74" s="32">
        <v>1365</v>
      </c>
      <c r="I74" s="32">
        <v>4095</v>
      </c>
      <c r="J74" s="32">
        <v>1365</v>
      </c>
      <c r="K74" s="33">
        <v>33196</v>
      </c>
      <c r="L74" s="34"/>
      <c r="M74" s="35" t="s">
        <v>107</v>
      </c>
    </row>
    <row r="75" spans="1:13" s="2" customFormat="1" ht="12.75">
      <c r="A75" s="36">
        <v>31</v>
      </c>
      <c r="B75" s="37" t="s">
        <v>40</v>
      </c>
      <c r="C75" s="38" t="s">
        <v>41</v>
      </c>
      <c r="D75" s="38" t="s">
        <v>9</v>
      </c>
      <c r="E75" s="47">
        <v>1807719</v>
      </c>
      <c r="F75" s="47">
        <v>33196</v>
      </c>
      <c r="G75" s="47">
        <v>33196</v>
      </c>
      <c r="H75" s="47">
        <v>33196</v>
      </c>
      <c r="I75" s="47">
        <v>99588</v>
      </c>
      <c r="J75" s="47">
        <v>33196</v>
      </c>
      <c r="K75" s="48">
        <v>2571</v>
      </c>
      <c r="L75" s="41"/>
      <c r="M75" s="42"/>
    </row>
    <row r="76" spans="1:13" s="2" customFormat="1" ht="12.75">
      <c r="A76" s="36">
        <v>31</v>
      </c>
      <c r="B76" s="37" t="s">
        <v>40</v>
      </c>
      <c r="C76" s="38" t="s">
        <v>41</v>
      </c>
      <c r="D76" s="38" t="s">
        <v>10</v>
      </c>
      <c r="E76" s="47">
        <v>121419</v>
      </c>
      <c r="F76" s="47">
        <v>2571</v>
      </c>
      <c r="G76" s="47">
        <v>2571</v>
      </c>
      <c r="H76" s="47">
        <v>2571</v>
      </c>
      <c r="I76" s="47">
        <v>7713</v>
      </c>
      <c r="J76" s="47">
        <v>2571</v>
      </c>
      <c r="K76" s="48">
        <v>161</v>
      </c>
      <c r="L76" s="41"/>
      <c r="M76" s="42"/>
    </row>
    <row r="77" spans="1:13" s="2" customFormat="1" ht="13.5" thickBot="1">
      <c r="A77" s="22"/>
      <c r="B77" s="23"/>
      <c r="C77" s="43" t="s">
        <v>102</v>
      </c>
      <c r="D77" s="24"/>
      <c r="E77" s="44">
        <f>SUM(E74:E76)</f>
        <v>1929138</v>
      </c>
      <c r="F77" s="25"/>
      <c r="G77" s="25"/>
      <c r="H77" s="25"/>
      <c r="I77" s="25"/>
      <c r="J77" s="25"/>
      <c r="K77" s="49"/>
      <c r="L77" s="27"/>
      <c r="M77" s="28"/>
    </row>
    <row r="78" spans="1:13" s="2" customFormat="1" ht="12.75">
      <c r="A78" s="29">
        <v>31</v>
      </c>
      <c r="B78" s="30">
        <v>950</v>
      </c>
      <c r="C78" s="31" t="s">
        <v>42</v>
      </c>
      <c r="D78" s="31" t="s">
        <v>15</v>
      </c>
      <c r="E78" s="32">
        <v>191484</v>
      </c>
      <c r="F78" s="61">
        <v>161</v>
      </c>
      <c r="G78" s="61">
        <v>161</v>
      </c>
      <c r="H78" s="61">
        <v>161</v>
      </c>
      <c r="I78" s="61">
        <v>483</v>
      </c>
      <c r="J78" s="61">
        <v>161</v>
      </c>
      <c r="K78" s="66">
        <v>498</v>
      </c>
      <c r="L78" s="34"/>
      <c r="M78" s="35"/>
    </row>
    <row r="79" spans="1:13" s="2" customFormat="1" ht="12.75">
      <c r="A79" s="36">
        <v>31</v>
      </c>
      <c r="B79" s="37">
        <v>950</v>
      </c>
      <c r="C79" s="38" t="s">
        <v>42</v>
      </c>
      <c r="D79" s="38" t="s">
        <v>9</v>
      </c>
      <c r="E79" s="47">
        <v>26316</v>
      </c>
      <c r="F79" s="39">
        <v>498</v>
      </c>
      <c r="G79" s="39">
        <v>498</v>
      </c>
      <c r="H79" s="39">
        <v>498</v>
      </c>
      <c r="I79" s="47">
        <v>1494</v>
      </c>
      <c r="J79" s="39">
        <v>498</v>
      </c>
      <c r="K79" s="65">
        <v>86</v>
      </c>
      <c r="L79" s="41"/>
      <c r="M79" s="42"/>
    </row>
    <row r="80" spans="1:13" s="2" customFormat="1" ht="12.75">
      <c r="A80" s="36">
        <v>31</v>
      </c>
      <c r="B80" s="37">
        <v>950</v>
      </c>
      <c r="C80" s="38" t="s">
        <v>42</v>
      </c>
      <c r="D80" s="38" t="s">
        <v>10</v>
      </c>
      <c r="E80" s="47">
        <v>50872</v>
      </c>
      <c r="F80" s="39">
        <v>86</v>
      </c>
      <c r="G80" s="39">
        <v>86</v>
      </c>
      <c r="H80" s="39">
        <v>86</v>
      </c>
      <c r="I80" s="39">
        <v>258</v>
      </c>
      <c r="J80" s="39">
        <v>86</v>
      </c>
      <c r="K80" s="65">
        <v>184</v>
      </c>
      <c r="L80" s="41"/>
      <c r="M80" s="42"/>
    </row>
    <row r="81" spans="1:13" s="2" customFormat="1" ht="13.5" thickBot="1">
      <c r="A81" s="22"/>
      <c r="B81" s="23"/>
      <c r="C81" s="43" t="s">
        <v>102</v>
      </c>
      <c r="D81" s="24"/>
      <c r="E81" s="44">
        <f>SUM(E78:E80)</f>
        <v>268672</v>
      </c>
      <c r="F81" s="45"/>
      <c r="G81" s="45"/>
      <c r="H81" s="45"/>
      <c r="I81" s="45"/>
      <c r="J81" s="45"/>
      <c r="K81" s="46"/>
      <c r="L81" s="27"/>
      <c r="M81" s="28"/>
    </row>
    <row r="82" spans="1:13" s="2" customFormat="1" ht="12.75">
      <c r="A82" s="36">
        <v>31</v>
      </c>
      <c r="B82" s="37">
        <v>961</v>
      </c>
      <c r="C82" s="38" t="s">
        <v>43</v>
      </c>
      <c r="D82" s="38" t="s">
        <v>9</v>
      </c>
      <c r="E82" s="47">
        <v>364240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40">
        <v>687</v>
      </c>
      <c r="L82" s="41"/>
      <c r="M82" s="42"/>
    </row>
    <row r="83" spans="1:13" s="2" customFormat="1" ht="12.75">
      <c r="A83" s="36">
        <v>31</v>
      </c>
      <c r="B83" s="37">
        <v>961</v>
      </c>
      <c r="C83" s="38" t="s">
        <v>43</v>
      </c>
      <c r="D83" s="38" t="s">
        <v>10</v>
      </c>
      <c r="E83" s="47">
        <v>118499</v>
      </c>
      <c r="F83" s="47">
        <v>1031</v>
      </c>
      <c r="G83" s="47">
        <v>1031</v>
      </c>
      <c r="H83" s="47">
        <v>1031</v>
      </c>
      <c r="I83" s="47">
        <v>3093</v>
      </c>
      <c r="J83" s="39">
        <v>687</v>
      </c>
      <c r="K83" s="40">
        <v>316</v>
      </c>
      <c r="L83" s="41">
        <v>31640</v>
      </c>
      <c r="M83" s="42"/>
    </row>
    <row r="84" spans="1:13" s="2" customFormat="1" ht="13.5" thickBot="1">
      <c r="A84" s="22"/>
      <c r="B84" s="23"/>
      <c r="C84" s="43" t="s">
        <v>102</v>
      </c>
      <c r="D84" s="24"/>
      <c r="E84" s="44">
        <f>SUM(E82:E83)</f>
        <v>482739</v>
      </c>
      <c r="F84" s="25"/>
      <c r="G84" s="25"/>
      <c r="H84" s="25"/>
      <c r="I84" s="25"/>
      <c r="J84" s="45"/>
      <c r="K84" s="46"/>
      <c r="L84" s="27"/>
      <c r="M84" s="28"/>
    </row>
    <row r="85" spans="1:13" s="2" customFormat="1" ht="12.75">
      <c r="A85" s="29">
        <v>13</v>
      </c>
      <c r="B85" s="30">
        <v>1999</v>
      </c>
      <c r="C85" s="31" t="s">
        <v>44</v>
      </c>
      <c r="D85" s="31" t="s">
        <v>9</v>
      </c>
      <c r="E85" s="32">
        <v>63099</v>
      </c>
      <c r="F85" s="61">
        <v>474</v>
      </c>
      <c r="G85" s="61">
        <v>474</v>
      </c>
      <c r="H85" s="61">
        <v>474</v>
      </c>
      <c r="I85" s="32">
        <v>1422</v>
      </c>
      <c r="J85" s="61">
        <v>316</v>
      </c>
      <c r="K85" s="62">
        <v>190</v>
      </c>
      <c r="L85" s="34"/>
      <c r="M85" s="35"/>
    </row>
    <row r="86" spans="1:13" s="2" customFormat="1" ht="12.75">
      <c r="A86" s="36">
        <v>13</v>
      </c>
      <c r="B86" s="37">
        <v>1999</v>
      </c>
      <c r="C86" s="38" t="s">
        <v>44</v>
      </c>
      <c r="D86" s="38" t="s">
        <v>10</v>
      </c>
      <c r="E86" s="47">
        <v>28911</v>
      </c>
      <c r="F86" s="39">
        <v>222</v>
      </c>
      <c r="G86" s="39">
        <v>202</v>
      </c>
      <c r="H86" s="39">
        <v>185</v>
      </c>
      <c r="I86" s="39">
        <v>609</v>
      </c>
      <c r="J86" s="39">
        <v>179</v>
      </c>
      <c r="K86" s="40">
        <v>3</v>
      </c>
      <c r="L86" s="41"/>
      <c r="M86" s="42"/>
    </row>
    <row r="87" spans="1:13" s="2" customFormat="1" ht="13.5" thickBot="1">
      <c r="A87" s="22"/>
      <c r="B87" s="23"/>
      <c r="C87" s="43" t="s">
        <v>102</v>
      </c>
      <c r="D87" s="24"/>
      <c r="E87" s="44">
        <f>SUM(E85:E86)</f>
        <v>92010</v>
      </c>
      <c r="F87" s="45"/>
      <c r="G87" s="45"/>
      <c r="H87" s="45"/>
      <c r="I87" s="45"/>
      <c r="J87" s="45"/>
      <c r="K87" s="46"/>
      <c r="L87" s="27"/>
      <c r="M87" s="28"/>
    </row>
    <row r="88" spans="1:13" s="2" customFormat="1" ht="12.75">
      <c r="A88" s="29">
        <v>31</v>
      </c>
      <c r="B88" s="30">
        <v>2364</v>
      </c>
      <c r="C88" s="31" t="s">
        <v>45</v>
      </c>
      <c r="D88" s="31" t="s">
        <v>14</v>
      </c>
      <c r="E88" s="32">
        <v>4860990</v>
      </c>
      <c r="F88" s="61">
        <v>4</v>
      </c>
      <c r="G88" s="61">
        <v>4</v>
      </c>
      <c r="H88" s="61">
        <v>3</v>
      </c>
      <c r="I88" s="61">
        <v>11</v>
      </c>
      <c r="J88" s="61">
        <v>3</v>
      </c>
      <c r="K88" s="62">
        <v>7329</v>
      </c>
      <c r="L88" s="34"/>
      <c r="M88" s="35"/>
    </row>
    <row r="89" spans="1:13" s="2" customFormat="1" ht="12.75">
      <c r="A89" s="36">
        <v>31</v>
      </c>
      <c r="B89" s="37">
        <v>2364</v>
      </c>
      <c r="C89" s="38" t="s">
        <v>45</v>
      </c>
      <c r="D89" s="38" t="s">
        <v>9</v>
      </c>
      <c r="E89" s="47">
        <v>37916</v>
      </c>
      <c r="F89" s="47">
        <v>9231</v>
      </c>
      <c r="G89" s="47">
        <v>8257</v>
      </c>
      <c r="H89" s="47">
        <v>7943</v>
      </c>
      <c r="I89" s="47">
        <v>25431</v>
      </c>
      <c r="J89" s="47">
        <v>7531</v>
      </c>
      <c r="K89" s="48">
        <v>94</v>
      </c>
      <c r="L89" s="41"/>
      <c r="M89" s="42"/>
    </row>
    <row r="90" spans="1:13" s="2" customFormat="1" ht="13.5" thickBot="1">
      <c r="A90" s="22"/>
      <c r="B90" s="23"/>
      <c r="C90" s="43" t="s">
        <v>102</v>
      </c>
      <c r="D90" s="24"/>
      <c r="E90" s="44">
        <f>SUM(E88:E89)</f>
        <v>4898906</v>
      </c>
      <c r="F90" s="25"/>
      <c r="G90" s="25"/>
      <c r="H90" s="25"/>
      <c r="I90" s="25"/>
      <c r="J90" s="25"/>
      <c r="K90" s="49"/>
      <c r="L90" s="27"/>
      <c r="M90" s="28"/>
    </row>
    <row r="91" spans="1:13" s="2" customFormat="1" ht="12.75">
      <c r="A91" s="36">
        <v>15</v>
      </c>
      <c r="B91" s="37">
        <v>365</v>
      </c>
      <c r="C91" s="38" t="s">
        <v>46</v>
      </c>
      <c r="D91" s="38" t="s">
        <v>14</v>
      </c>
      <c r="E91" s="47">
        <v>18682250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40">
        <v>37175</v>
      </c>
      <c r="L91" s="41"/>
      <c r="M91" s="42"/>
    </row>
    <row r="92" spans="1:13" s="2" customFormat="1" ht="12.75">
      <c r="A92" s="36">
        <v>15</v>
      </c>
      <c r="B92" s="37">
        <v>365</v>
      </c>
      <c r="C92" s="38" t="s">
        <v>46</v>
      </c>
      <c r="D92" s="38" t="s">
        <v>15</v>
      </c>
      <c r="E92" s="47">
        <v>83623</v>
      </c>
      <c r="F92" s="47">
        <v>44764</v>
      </c>
      <c r="G92" s="47">
        <v>42552</v>
      </c>
      <c r="H92" s="47">
        <v>41922</v>
      </c>
      <c r="I92" s="47">
        <v>129238</v>
      </c>
      <c r="J92" s="47">
        <v>39089</v>
      </c>
      <c r="K92" s="67">
        <v>0</v>
      </c>
      <c r="L92" s="41"/>
      <c r="M92" s="42"/>
    </row>
    <row r="93" spans="1:13" s="2" customFormat="1" ht="12.75">
      <c r="A93" s="36">
        <v>15</v>
      </c>
      <c r="B93" s="37">
        <v>365</v>
      </c>
      <c r="C93" s="38" t="s">
        <v>46</v>
      </c>
      <c r="D93" s="38" t="s">
        <v>9</v>
      </c>
      <c r="E93" s="47">
        <v>7564856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40">
        <v>17665</v>
      </c>
      <c r="L93" s="41"/>
      <c r="M93" s="42"/>
    </row>
    <row r="94" spans="1:13" s="2" customFormat="1" ht="12.75">
      <c r="A94" s="36">
        <v>15</v>
      </c>
      <c r="B94" s="37">
        <v>365</v>
      </c>
      <c r="C94" s="38" t="s">
        <v>46</v>
      </c>
      <c r="D94" s="38" t="s">
        <v>10</v>
      </c>
      <c r="E94" s="47">
        <v>24650747</v>
      </c>
      <c r="F94" s="47">
        <v>21271</v>
      </c>
      <c r="G94" s="47">
        <v>20219</v>
      </c>
      <c r="H94" s="47">
        <v>19921</v>
      </c>
      <c r="I94" s="47">
        <v>61411</v>
      </c>
      <c r="J94" s="47">
        <v>18574</v>
      </c>
      <c r="K94" s="48">
        <v>43821</v>
      </c>
      <c r="L94" s="41">
        <v>18978040</v>
      </c>
      <c r="M94" s="42"/>
    </row>
    <row r="95" spans="1:13" s="2" customFormat="1" ht="13.5" thickBot="1">
      <c r="A95" s="22"/>
      <c r="B95" s="23"/>
      <c r="C95" s="43" t="s">
        <v>102</v>
      </c>
      <c r="D95" s="24"/>
      <c r="E95" s="44">
        <f>SUM(E91:E94)</f>
        <v>50981476</v>
      </c>
      <c r="F95" s="25"/>
      <c r="G95" s="25"/>
      <c r="H95" s="25"/>
      <c r="I95" s="25"/>
      <c r="J95" s="25"/>
      <c r="K95" s="49"/>
      <c r="L95" s="27"/>
      <c r="M95" s="28"/>
    </row>
    <row r="96" spans="1:13" s="2" customFormat="1" ht="12.75">
      <c r="A96" s="29">
        <v>31</v>
      </c>
      <c r="B96" s="30">
        <v>945</v>
      </c>
      <c r="C96" s="31" t="s">
        <v>47</v>
      </c>
      <c r="D96" s="31" t="s">
        <v>14</v>
      </c>
      <c r="E96" s="32">
        <v>396142</v>
      </c>
      <c r="F96" s="32">
        <v>52766</v>
      </c>
      <c r="G96" s="32">
        <v>50159</v>
      </c>
      <c r="H96" s="32">
        <v>49416</v>
      </c>
      <c r="I96" s="32">
        <v>152341</v>
      </c>
      <c r="J96" s="32">
        <v>46077</v>
      </c>
      <c r="K96" s="33">
        <v>1260</v>
      </c>
      <c r="L96" s="34"/>
      <c r="M96" s="35"/>
    </row>
    <row r="97" spans="1:13" s="2" customFormat="1" ht="12.75">
      <c r="A97" s="36">
        <v>31</v>
      </c>
      <c r="B97" s="37">
        <v>945</v>
      </c>
      <c r="C97" s="38" t="s">
        <v>47</v>
      </c>
      <c r="D97" s="38" t="s">
        <v>9</v>
      </c>
      <c r="E97" s="47">
        <v>4759585</v>
      </c>
      <c r="F97" s="47">
        <v>1505</v>
      </c>
      <c r="G97" s="47">
        <v>1505</v>
      </c>
      <c r="H97" s="47">
        <v>1505</v>
      </c>
      <c r="I97" s="47">
        <v>4515</v>
      </c>
      <c r="J97" s="47">
        <v>1505</v>
      </c>
      <c r="K97" s="48">
        <v>5370</v>
      </c>
      <c r="L97" s="41"/>
      <c r="M97" s="42"/>
    </row>
    <row r="98" spans="1:13" s="2" customFormat="1" ht="13.5" thickBot="1">
      <c r="A98" s="22"/>
      <c r="B98" s="23"/>
      <c r="C98" s="43" t="s">
        <v>102</v>
      </c>
      <c r="D98" s="24"/>
      <c r="E98" s="44">
        <f>E96+E97</f>
        <v>5155727</v>
      </c>
      <c r="F98" s="25"/>
      <c r="G98" s="25"/>
      <c r="H98" s="25"/>
      <c r="I98" s="25"/>
      <c r="J98" s="25"/>
      <c r="K98" s="49"/>
      <c r="L98" s="27"/>
      <c r="M98" s="28"/>
    </row>
    <row r="99" spans="1:13" s="2" customFormat="1" ht="12.75">
      <c r="A99" s="36">
        <v>31</v>
      </c>
      <c r="B99" s="37">
        <v>949</v>
      </c>
      <c r="C99" s="38" t="s">
        <v>120</v>
      </c>
      <c r="D99" s="38" t="s">
        <v>9</v>
      </c>
      <c r="E99" s="47">
        <v>1119760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65">
        <v>2430</v>
      </c>
      <c r="L99" s="41"/>
      <c r="M99" s="42"/>
    </row>
    <row r="100" spans="1:13" s="2" customFormat="1" ht="12.75">
      <c r="A100" s="36">
        <v>31</v>
      </c>
      <c r="B100" s="37">
        <v>949</v>
      </c>
      <c r="C100" s="38" t="s">
        <v>120</v>
      </c>
      <c r="D100" s="38" t="s">
        <v>10</v>
      </c>
      <c r="E100" s="47">
        <v>3867</v>
      </c>
      <c r="F100" s="47">
        <v>3058</v>
      </c>
      <c r="G100" s="47">
        <v>2650</v>
      </c>
      <c r="H100" s="47">
        <v>2580</v>
      </c>
      <c r="I100" s="47">
        <v>8288</v>
      </c>
      <c r="J100" s="47">
        <v>2450</v>
      </c>
      <c r="K100" s="67">
        <v>10</v>
      </c>
      <c r="L100" s="41"/>
      <c r="M100" s="42"/>
    </row>
    <row r="101" spans="1:13" s="2" customFormat="1" ht="13.5" thickBot="1">
      <c r="A101" s="22"/>
      <c r="B101" s="23"/>
      <c r="C101" s="43" t="s">
        <v>102</v>
      </c>
      <c r="D101" s="24"/>
      <c r="E101" s="44">
        <f>E99+E100</f>
        <v>1123627</v>
      </c>
      <c r="F101" s="25"/>
      <c r="G101" s="25"/>
      <c r="H101" s="25"/>
      <c r="I101" s="25"/>
      <c r="J101" s="25"/>
      <c r="K101" s="49"/>
      <c r="L101" s="27"/>
      <c r="M101" s="28"/>
    </row>
    <row r="102" spans="1:13" s="2" customFormat="1" ht="12.75">
      <c r="A102" s="29">
        <v>31</v>
      </c>
      <c r="B102" s="30">
        <v>3203</v>
      </c>
      <c r="C102" s="31" t="s">
        <v>48</v>
      </c>
      <c r="D102" s="31" t="s">
        <v>9</v>
      </c>
      <c r="E102" s="32">
        <v>285318</v>
      </c>
      <c r="F102" s="61">
        <v>20</v>
      </c>
      <c r="G102" s="61">
        <v>20</v>
      </c>
      <c r="H102" s="61">
        <v>20</v>
      </c>
      <c r="I102" s="61">
        <v>60</v>
      </c>
      <c r="J102" s="61">
        <v>10</v>
      </c>
      <c r="K102" s="62">
        <v>270</v>
      </c>
      <c r="L102" s="34"/>
      <c r="M102" s="35" t="s">
        <v>108</v>
      </c>
    </row>
    <row r="103" spans="1:13" s="2" customFormat="1" ht="12.75">
      <c r="A103" s="36">
        <v>31</v>
      </c>
      <c r="B103" s="37">
        <v>3203</v>
      </c>
      <c r="C103" s="38" t="s">
        <v>48</v>
      </c>
      <c r="D103" s="38" t="s">
        <v>10</v>
      </c>
      <c r="E103" s="47">
        <v>14324</v>
      </c>
      <c r="F103" s="39">
        <v>404</v>
      </c>
      <c r="G103" s="39">
        <v>404</v>
      </c>
      <c r="H103" s="39">
        <v>404</v>
      </c>
      <c r="I103" s="47">
        <v>1212</v>
      </c>
      <c r="J103" s="39">
        <v>270</v>
      </c>
      <c r="K103" s="40">
        <v>0</v>
      </c>
      <c r="L103" s="41"/>
      <c r="M103" s="42" t="s">
        <v>109</v>
      </c>
    </row>
    <row r="104" spans="1:13" s="2" customFormat="1" ht="13.5" thickBot="1">
      <c r="A104" s="22"/>
      <c r="B104" s="23"/>
      <c r="C104" s="43" t="s">
        <v>102</v>
      </c>
      <c r="D104" s="24"/>
      <c r="E104" s="44">
        <f>E102+E103</f>
        <v>299642</v>
      </c>
      <c r="F104" s="45"/>
      <c r="G104" s="45"/>
      <c r="H104" s="45"/>
      <c r="I104" s="25"/>
      <c r="J104" s="45"/>
      <c r="K104" s="46"/>
      <c r="L104" s="27"/>
      <c r="M104" s="28"/>
    </row>
    <row r="105" spans="1:13" s="2" customFormat="1" ht="12.75">
      <c r="A105" s="29">
        <v>31</v>
      </c>
      <c r="B105" s="30">
        <v>3200</v>
      </c>
      <c r="C105" s="31" t="s">
        <v>49</v>
      </c>
      <c r="D105" s="31" t="s">
        <v>14</v>
      </c>
      <c r="E105" s="32">
        <v>4885430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2">
        <v>5869</v>
      </c>
      <c r="L105" s="34"/>
      <c r="M105" s="35" t="s">
        <v>110</v>
      </c>
    </row>
    <row r="106" spans="1:13" s="2" customFormat="1" ht="12.75">
      <c r="A106" s="36">
        <v>31</v>
      </c>
      <c r="B106" s="37">
        <v>3200</v>
      </c>
      <c r="C106" s="38" t="s">
        <v>49</v>
      </c>
      <c r="D106" s="38" t="s">
        <v>9</v>
      </c>
      <c r="E106" s="39">
        <v>0</v>
      </c>
      <c r="F106" s="47">
        <v>8803</v>
      </c>
      <c r="G106" s="47">
        <v>8803</v>
      </c>
      <c r="H106" s="47">
        <v>8803</v>
      </c>
      <c r="I106" s="47">
        <v>26409</v>
      </c>
      <c r="J106" s="47">
        <v>5869</v>
      </c>
      <c r="K106" s="48">
        <v>460</v>
      </c>
      <c r="L106" s="41"/>
      <c r="M106" s="42" t="s">
        <v>111</v>
      </c>
    </row>
    <row r="107" spans="1:13" s="2" customFormat="1" ht="13.5" thickBot="1">
      <c r="A107" s="22"/>
      <c r="B107" s="23"/>
      <c r="C107" s="43" t="s">
        <v>102</v>
      </c>
      <c r="D107" s="24"/>
      <c r="E107" s="44">
        <f>SUM(E105:E106)</f>
        <v>4885430</v>
      </c>
      <c r="F107" s="45"/>
      <c r="G107" s="45"/>
      <c r="H107" s="45"/>
      <c r="I107" s="25"/>
      <c r="J107" s="45"/>
      <c r="K107" s="46"/>
      <c r="L107" s="27"/>
      <c r="M107" s="28"/>
    </row>
    <row r="108" spans="1:13" s="2" customFormat="1" ht="13.5" thickBot="1">
      <c r="A108" s="50">
        <v>31</v>
      </c>
      <c r="B108" s="51">
        <v>2362</v>
      </c>
      <c r="C108" s="52" t="s">
        <v>50</v>
      </c>
      <c r="D108" s="52" t="s">
        <v>9</v>
      </c>
      <c r="E108" s="53">
        <v>1048266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63">
        <v>1575</v>
      </c>
      <c r="L108" s="56"/>
      <c r="M108" s="57"/>
    </row>
    <row r="109" spans="1:13" s="2" customFormat="1" ht="12.75">
      <c r="A109" s="29">
        <v>98</v>
      </c>
      <c r="B109" s="30">
        <v>837</v>
      </c>
      <c r="C109" s="31" t="s">
        <v>51</v>
      </c>
      <c r="D109" s="31" t="s">
        <v>9</v>
      </c>
      <c r="E109" s="32">
        <v>218139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2">
        <v>355</v>
      </c>
      <c r="L109" s="34"/>
      <c r="M109" s="35"/>
    </row>
    <row r="110" spans="1:13" s="2" customFormat="1" ht="12.75">
      <c r="A110" s="36">
        <v>98</v>
      </c>
      <c r="B110" s="37">
        <v>837</v>
      </c>
      <c r="C110" s="38" t="s">
        <v>51</v>
      </c>
      <c r="D110" s="38" t="s">
        <v>10</v>
      </c>
      <c r="E110" s="47">
        <v>6672</v>
      </c>
      <c r="F110" s="39">
        <v>415</v>
      </c>
      <c r="G110" s="39">
        <v>415</v>
      </c>
      <c r="H110" s="39">
        <v>415</v>
      </c>
      <c r="I110" s="47">
        <v>1245</v>
      </c>
      <c r="J110" s="39">
        <v>415</v>
      </c>
      <c r="K110" s="40">
        <v>13</v>
      </c>
      <c r="L110" s="41"/>
      <c r="M110" s="42"/>
    </row>
    <row r="111" spans="1:13" s="2" customFormat="1" ht="13.5" thickBot="1">
      <c r="A111" s="22"/>
      <c r="B111" s="23"/>
      <c r="C111" s="43" t="s">
        <v>102</v>
      </c>
      <c r="D111" s="24"/>
      <c r="E111" s="44">
        <f>SUM(E109:E110)</f>
        <v>224811</v>
      </c>
      <c r="F111" s="45"/>
      <c r="G111" s="45"/>
      <c r="H111" s="45"/>
      <c r="I111" s="25"/>
      <c r="J111" s="45"/>
      <c r="K111" s="46"/>
      <c r="L111" s="27"/>
      <c r="M111" s="28"/>
    </row>
    <row r="112" spans="1:13" s="2" customFormat="1" ht="12.75">
      <c r="A112" s="29">
        <v>75</v>
      </c>
      <c r="B112" s="30">
        <v>962</v>
      </c>
      <c r="C112" s="31" t="s">
        <v>52</v>
      </c>
      <c r="D112" s="31" t="s">
        <v>15</v>
      </c>
      <c r="E112" s="32">
        <v>2082360</v>
      </c>
      <c r="F112" s="61">
        <v>16</v>
      </c>
      <c r="G112" s="61">
        <v>16</v>
      </c>
      <c r="H112" s="61">
        <v>16</v>
      </c>
      <c r="I112" s="61">
        <v>48</v>
      </c>
      <c r="J112" s="61">
        <v>16</v>
      </c>
      <c r="K112" s="62">
        <v>3418</v>
      </c>
      <c r="L112" s="34"/>
      <c r="M112" s="35"/>
    </row>
    <row r="113" spans="1:13" s="2" customFormat="1" ht="12.75">
      <c r="A113" s="36">
        <v>75</v>
      </c>
      <c r="B113" s="37">
        <v>962</v>
      </c>
      <c r="C113" s="38" t="s">
        <v>52</v>
      </c>
      <c r="D113" s="38" t="s">
        <v>9</v>
      </c>
      <c r="E113" s="47">
        <v>187688</v>
      </c>
      <c r="F113" s="47">
        <v>5537</v>
      </c>
      <c r="G113" s="47">
        <v>5366</v>
      </c>
      <c r="H113" s="47">
        <v>4865</v>
      </c>
      <c r="I113" s="47">
        <v>15768</v>
      </c>
      <c r="J113" s="47">
        <v>4141</v>
      </c>
      <c r="K113" s="48">
        <v>356</v>
      </c>
      <c r="L113" s="41"/>
      <c r="M113" s="42"/>
    </row>
    <row r="114" spans="1:13" s="2" customFormat="1" ht="12.75">
      <c r="A114" s="36">
        <v>75</v>
      </c>
      <c r="B114" s="37">
        <v>962</v>
      </c>
      <c r="C114" s="38" t="s">
        <v>52</v>
      </c>
      <c r="D114" s="38" t="s">
        <v>10</v>
      </c>
      <c r="E114" s="39">
        <v>0</v>
      </c>
      <c r="F114" s="39">
        <v>559</v>
      </c>
      <c r="G114" s="39">
        <v>559</v>
      </c>
      <c r="H114" s="39">
        <v>507</v>
      </c>
      <c r="I114" s="47">
        <v>1625</v>
      </c>
      <c r="J114" s="39">
        <v>432</v>
      </c>
      <c r="K114" s="40">
        <v>2</v>
      </c>
      <c r="L114" s="41"/>
      <c r="M114" s="42"/>
    </row>
    <row r="115" spans="1:13" s="2" customFormat="1" ht="13.5" thickBot="1">
      <c r="A115" s="22"/>
      <c r="B115" s="23"/>
      <c r="C115" s="43" t="s">
        <v>102</v>
      </c>
      <c r="D115" s="24"/>
      <c r="E115" s="44">
        <f>SUM(E112:E114)</f>
        <v>2270048</v>
      </c>
      <c r="F115" s="45"/>
      <c r="G115" s="45"/>
      <c r="H115" s="45"/>
      <c r="I115" s="25"/>
      <c r="J115" s="45"/>
      <c r="K115" s="46"/>
      <c r="L115" s="27"/>
      <c r="M115" s="28"/>
    </row>
    <row r="116" spans="1:13" s="2" customFormat="1" ht="12.75">
      <c r="A116" s="29">
        <v>31</v>
      </c>
      <c r="B116" s="30">
        <v>2363</v>
      </c>
      <c r="C116" s="31" t="s">
        <v>53</v>
      </c>
      <c r="D116" s="31" t="s">
        <v>15</v>
      </c>
      <c r="E116" s="32">
        <v>6285510</v>
      </c>
      <c r="F116" s="61">
        <v>3</v>
      </c>
      <c r="G116" s="61">
        <v>3</v>
      </c>
      <c r="H116" s="61">
        <v>2</v>
      </c>
      <c r="I116" s="61">
        <v>8</v>
      </c>
      <c r="J116" s="61">
        <v>2</v>
      </c>
      <c r="K116" s="62">
        <v>16278</v>
      </c>
      <c r="L116" s="34"/>
      <c r="M116" s="35"/>
    </row>
    <row r="117" spans="1:13" s="2" customFormat="1" ht="12.75">
      <c r="A117" s="36">
        <v>31</v>
      </c>
      <c r="B117" s="37">
        <v>2363</v>
      </c>
      <c r="C117" s="38" t="s">
        <v>53</v>
      </c>
      <c r="D117" s="38" t="s">
        <v>9</v>
      </c>
      <c r="E117" s="47">
        <v>3681483</v>
      </c>
      <c r="F117" s="47">
        <v>26445</v>
      </c>
      <c r="G117" s="47">
        <v>25439</v>
      </c>
      <c r="H117" s="47">
        <v>23301</v>
      </c>
      <c r="I117" s="47">
        <v>75185</v>
      </c>
      <c r="J117" s="47">
        <v>19718</v>
      </c>
      <c r="K117" s="48">
        <v>8616</v>
      </c>
      <c r="L117" s="41"/>
      <c r="M117" s="42"/>
    </row>
    <row r="118" spans="1:13" s="2" customFormat="1" ht="13.5" thickBot="1">
      <c r="A118" s="22"/>
      <c r="B118" s="23"/>
      <c r="C118" s="43" t="s">
        <v>102</v>
      </c>
      <c r="D118" s="24"/>
      <c r="E118" s="44">
        <f>SUM(E116:E117)</f>
        <v>9966993</v>
      </c>
      <c r="F118" s="25"/>
      <c r="G118" s="25"/>
      <c r="H118" s="25"/>
      <c r="I118" s="25"/>
      <c r="J118" s="25"/>
      <c r="K118" s="49"/>
      <c r="L118" s="27"/>
      <c r="M118" s="28"/>
    </row>
    <row r="119" spans="1:13" s="2" customFormat="1" ht="13.5" thickBot="1">
      <c r="A119" s="50">
        <v>87</v>
      </c>
      <c r="B119" s="51">
        <v>6200</v>
      </c>
      <c r="C119" s="52" t="s">
        <v>54</v>
      </c>
      <c r="D119" s="52" t="s">
        <v>14</v>
      </c>
      <c r="E119" s="53">
        <v>38754777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63">
        <v>19940</v>
      </c>
      <c r="L119" s="56"/>
      <c r="M119" s="57"/>
    </row>
    <row r="120" spans="1:13" s="2" customFormat="1" ht="13.5" thickBot="1">
      <c r="A120" s="50">
        <v>31</v>
      </c>
      <c r="B120" s="51">
        <v>2386</v>
      </c>
      <c r="C120" s="52" t="s">
        <v>55</v>
      </c>
      <c r="D120" s="52" t="s">
        <v>9</v>
      </c>
      <c r="E120" s="53">
        <v>94102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63">
        <v>224</v>
      </c>
      <c r="L120" s="56"/>
      <c r="M120" s="57"/>
    </row>
    <row r="121" spans="1:13" s="2" customFormat="1" ht="12.75">
      <c r="A121" s="29">
        <v>13</v>
      </c>
      <c r="B121" s="30">
        <v>1058</v>
      </c>
      <c r="C121" s="31" t="s">
        <v>56</v>
      </c>
      <c r="D121" s="31" t="s">
        <v>9</v>
      </c>
      <c r="E121" s="32">
        <v>254918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2">
        <v>510</v>
      </c>
      <c r="L121" s="34"/>
      <c r="M121" s="35"/>
    </row>
    <row r="122" spans="1:13" s="2" customFormat="1" ht="12.75">
      <c r="A122" s="36">
        <v>13</v>
      </c>
      <c r="B122" s="37">
        <v>1058</v>
      </c>
      <c r="C122" s="38" t="s">
        <v>56</v>
      </c>
      <c r="D122" s="38" t="s">
        <v>10</v>
      </c>
      <c r="E122" s="39">
        <v>0</v>
      </c>
      <c r="F122" s="39">
        <v>594</v>
      </c>
      <c r="G122" s="39">
        <v>594</v>
      </c>
      <c r="H122" s="39">
        <v>594</v>
      </c>
      <c r="I122" s="47">
        <v>1782</v>
      </c>
      <c r="J122" s="39">
        <v>594</v>
      </c>
      <c r="K122" s="40">
        <v>7</v>
      </c>
      <c r="L122" s="41"/>
      <c r="M122" s="42"/>
    </row>
    <row r="123" spans="1:13" s="2" customFormat="1" ht="13.5" thickBot="1">
      <c r="A123" s="22"/>
      <c r="B123" s="23"/>
      <c r="C123" s="43" t="s">
        <v>102</v>
      </c>
      <c r="D123" s="24"/>
      <c r="E123" s="44">
        <f>SUM(E121:E122)</f>
        <v>254918</v>
      </c>
      <c r="F123" s="45"/>
      <c r="G123" s="45"/>
      <c r="H123" s="45"/>
      <c r="I123" s="25"/>
      <c r="J123" s="45"/>
      <c r="K123" s="46"/>
      <c r="L123" s="27"/>
      <c r="M123" s="28"/>
    </row>
    <row r="124" spans="1:13" s="2" customFormat="1" ht="12.75">
      <c r="A124" s="36">
        <v>71</v>
      </c>
      <c r="B124" s="37">
        <v>4001</v>
      </c>
      <c r="C124" s="38" t="s">
        <v>57</v>
      </c>
      <c r="D124" s="38" t="s">
        <v>9</v>
      </c>
      <c r="E124" s="47">
        <v>456740</v>
      </c>
      <c r="F124" s="39">
        <v>833</v>
      </c>
      <c r="G124" s="39">
        <v>917</v>
      </c>
      <c r="H124" s="39">
        <v>875</v>
      </c>
      <c r="I124" s="47">
        <v>2625</v>
      </c>
      <c r="J124" s="39">
        <v>875</v>
      </c>
      <c r="K124" s="40">
        <v>750</v>
      </c>
      <c r="L124" s="41"/>
      <c r="M124" s="42"/>
    </row>
    <row r="125" spans="1:13" s="2" customFormat="1" ht="12.75">
      <c r="A125" s="36">
        <v>71</v>
      </c>
      <c r="B125" s="37">
        <v>4001</v>
      </c>
      <c r="C125" s="38" t="s">
        <v>57</v>
      </c>
      <c r="D125" s="38" t="s">
        <v>10</v>
      </c>
      <c r="E125" s="47">
        <v>44422</v>
      </c>
      <c r="F125" s="39">
        <v>225</v>
      </c>
      <c r="G125" s="39">
        <v>247</v>
      </c>
      <c r="H125" s="39">
        <v>236</v>
      </c>
      <c r="I125" s="39">
        <v>708</v>
      </c>
      <c r="J125" s="39">
        <v>236</v>
      </c>
      <c r="K125" s="40">
        <v>203</v>
      </c>
      <c r="L125" s="41"/>
      <c r="M125" s="42"/>
    </row>
    <row r="126" spans="1:13" s="2" customFormat="1" ht="13.5" thickBot="1">
      <c r="A126" s="22"/>
      <c r="B126" s="23"/>
      <c r="C126" s="43" t="s">
        <v>102</v>
      </c>
      <c r="D126" s="24"/>
      <c r="E126" s="44">
        <f>SUM(E124:E125)</f>
        <v>501162</v>
      </c>
      <c r="F126" s="45"/>
      <c r="G126" s="45"/>
      <c r="H126" s="45"/>
      <c r="I126" s="45"/>
      <c r="J126" s="45"/>
      <c r="K126" s="46"/>
      <c r="L126" s="27"/>
      <c r="M126" s="28"/>
    </row>
    <row r="127" spans="1:13" s="2" customFormat="1" ht="12.75">
      <c r="A127" s="29">
        <v>71</v>
      </c>
      <c r="B127" s="30">
        <v>995</v>
      </c>
      <c r="C127" s="31" t="s">
        <v>58</v>
      </c>
      <c r="D127" s="31" t="s">
        <v>9</v>
      </c>
      <c r="E127" s="32">
        <v>1669411</v>
      </c>
      <c r="F127" s="32">
        <v>4253</v>
      </c>
      <c r="G127" s="32">
        <v>4679</v>
      </c>
      <c r="H127" s="32">
        <v>4466</v>
      </c>
      <c r="I127" s="32">
        <v>13398</v>
      </c>
      <c r="J127" s="32">
        <v>4466</v>
      </c>
      <c r="K127" s="33">
        <v>3827</v>
      </c>
      <c r="L127" s="34"/>
      <c r="M127" s="35"/>
    </row>
    <row r="128" spans="1:13" s="2" customFormat="1" ht="12.75">
      <c r="A128" s="36">
        <v>71</v>
      </c>
      <c r="B128" s="37">
        <v>995</v>
      </c>
      <c r="C128" s="38" t="s">
        <v>58</v>
      </c>
      <c r="D128" s="38" t="s">
        <v>10</v>
      </c>
      <c r="E128" s="47">
        <v>8088</v>
      </c>
      <c r="F128" s="39">
        <v>20</v>
      </c>
      <c r="G128" s="39">
        <v>22</v>
      </c>
      <c r="H128" s="39">
        <v>21</v>
      </c>
      <c r="I128" s="39">
        <v>63</v>
      </c>
      <c r="J128" s="39">
        <v>21</v>
      </c>
      <c r="K128" s="40">
        <v>18</v>
      </c>
      <c r="L128" s="41"/>
      <c r="M128" s="42"/>
    </row>
    <row r="129" spans="1:13" s="2" customFormat="1" ht="13.5" thickBot="1">
      <c r="A129" s="22"/>
      <c r="B129" s="23"/>
      <c r="C129" s="43" t="s">
        <v>102</v>
      </c>
      <c r="D129" s="24"/>
      <c r="E129" s="44">
        <f>SUM(E127:E128)</f>
        <v>1677499</v>
      </c>
      <c r="F129" s="45"/>
      <c r="G129" s="45"/>
      <c r="H129" s="45"/>
      <c r="I129" s="45"/>
      <c r="J129" s="45"/>
      <c r="K129" s="46"/>
      <c r="L129" s="27"/>
      <c r="M129" s="28"/>
    </row>
    <row r="130" spans="1:13" s="2" customFormat="1" ht="12.75">
      <c r="A130" s="29">
        <v>74</v>
      </c>
      <c r="B130" s="30">
        <v>4000</v>
      </c>
      <c r="C130" s="31" t="s">
        <v>59</v>
      </c>
      <c r="D130" s="31" t="s">
        <v>9</v>
      </c>
      <c r="E130" s="32">
        <v>374196</v>
      </c>
      <c r="F130" s="32">
        <v>1057</v>
      </c>
      <c r="G130" s="32">
        <v>1057</v>
      </c>
      <c r="H130" s="32">
        <v>1057</v>
      </c>
      <c r="I130" s="32">
        <v>3171</v>
      </c>
      <c r="J130" s="32">
        <v>1057</v>
      </c>
      <c r="K130" s="62">
        <v>906</v>
      </c>
      <c r="L130" s="34"/>
      <c r="M130" s="35"/>
    </row>
    <row r="131" spans="1:13" s="2" customFormat="1" ht="12.75">
      <c r="A131" s="36">
        <v>74</v>
      </c>
      <c r="B131" s="37">
        <v>4000</v>
      </c>
      <c r="C131" s="38" t="s">
        <v>59</v>
      </c>
      <c r="D131" s="38" t="s">
        <v>10</v>
      </c>
      <c r="E131" s="47">
        <v>92154</v>
      </c>
      <c r="F131" s="39">
        <v>497</v>
      </c>
      <c r="G131" s="39">
        <v>497</v>
      </c>
      <c r="H131" s="39">
        <v>497</v>
      </c>
      <c r="I131" s="47">
        <v>1491</v>
      </c>
      <c r="J131" s="39">
        <v>497</v>
      </c>
      <c r="K131" s="40">
        <v>425</v>
      </c>
      <c r="L131" s="41"/>
      <c r="M131" s="42"/>
    </row>
    <row r="132" spans="1:13" s="2" customFormat="1" ht="13.5" thickBot="1">
      <c r="A132" s="22"/>
      <c r="B132" s="23"/>
      <c r="C132" s="43" t="s">
        <v>102</v>
      </c>
      <c r="D132" s="24"/>
      <c r="E132" s="44">
        <f>SUM(E130:E131)</f>
        <v>466350</v>
      </c>
      <c r="F132" s="45"/>
      <c r="G132" s="45"/>
      <c r="H132" s="45"/>
      <c r="I132" s="25"/>
      <c r="J132" s="45"/>
      <c r="K132" s="46"/>
      <c r="L132" s="27"/>
      <c r="M132" s="28"/>
    </row>
    <row r="133" spans="1:13" s="2" customFormat="1" ht="12.75">
      <c r="A133" s="29">
        <v>34</v>
      </c>
      <c r="B133" s="30">
        <v>2368</v>
      </c>
      <c r="C133" s="31" t="s">
        <v>60</v>
      </c>
      <c r="D133" s="31" t="s">
        <v>14</v>
      </c>
      <c r="E133" s="32">
        <v>11904715</v>
      </c>
      <c r="F133" s="32">
        <v>20133</v>
      </c>
      <c r="G133" s="32">
        <v>20133</v>
      </c>
      <c r="H133" s="32">
        <v>20133</v>
      </c>
      <c r="I133" s="32">
        <v>60399</v>
      </c>
      <c r="J133" s="32">
        <v>20133</v>
      </c>
      <c r="K133" s="33">
        <v>17256</v>
      </c>
      <c r="L133" s="34"/>
      <c r="M133" s="35"/>
    </row>
    <row r="134" spans="1:13" s="2" customFormat="1" ht="12.75">
      <c r="A134" s="36">
        <v>34</v>
      </c>
      <c r="B134" s="37">
        <v>2368</v>
      </c>
      <c r="C134" s="38" t="s">
        <v>60</v>
      </c>
      <c r="D134" s="38" t="s">
        <v>9</v>
      </c>
      <c r="E134" s="47">
        <v>13280546</v>
      </c>
      <c r="F134" s="47">
        <v>23599</v>
      </c>
      <c r="G134" s="47">
        <v>23599</v>
      </c>
      <c r="H134" s="47">
        <v>23599</v>
      </c>
      <c r="I134" s="47">
        <v>70797</v>
      </c>
      <c r="J134" s="47">
        <v>23599</v>
      </c>
      <c r="K134" s="48">
        <v>20094</v>
      </c>
      <c r="L134" s="41"/>
      <c r="M134" s="42"/>
    </row>
    <row r="135" spans="1:13" s="2" customFormat="1" ht="12.75">
      <c r="A135" s="36">
        <v>34</v>
      </c>
      <c r="B135" s="37">
        <v>2368</v>
      </c>
      <c r="C135" s="38" t="s">
        <v>60</v>
      </c>
      <c r="D135" s="38" t="s">
        <v>10</v>
      </c>
      <c r="E135" s="47">
        <v>149455</v>
      </c>
      <c r="F135" s="39">
        <v>286</v>
      </c>
      <c r="G135" s="39">
        <v>286</v>
      </c>
      <c r="H135" s="39">
        <v>286</v>
      </c>
      <c r="I135" s="39">
        <v>858</v>
      </c>
      <c r="J135" s="39">
        <v>286</v>
      </c>
      <c r="K135" s="40">
        <v>245</v>
      </c>
      <c r="L135" s="41"/>
      <c r="M135" s="42"/>
    </row>
    <row r="136" spans="1:13" s="2" customFormat="1" ht="13.5" thickBot="1">
      <c r="A136" s="22"/>
      <c r="B136" s="23"/>
      <c r="C136" s="43" t="s">
        <v>102</v>
      </c>
      <c r="D136" s="24"/>
      <c r="E136" s="44">
        <f>SUM(E133:E135)</f>
        <v>25334716</v>
      </c>
      <c r="F136" s="45"/>
      <c r="G136" s="45"/>
      <c r="H136" s="45"/>
      <c r="I136" s="45"/>
      <c r="J136" s="45"/>
      <c r="K136" s="46"/>
      <c r="L136" s="27"/>
      <c r="M136" s="28"/>
    </row>
    <row r="137" spans="1:13" s="2" customFormat="1" ht="12.75">
      <c r="A137" s="29">
        <v>57</v>
      </c>
      <c r="B137" s="30">
        <v>1501</v>
      </c>
      <c r="C137" s="31" t="s">
        <v>61</v>
      </c>
      <c r="D137" s="31" t="s">
        <v>14</v>
      </c>
      <c r="E137" s="32">
        <v>6098</v>
      </c>
      <c r="F137" s="61">
        <v>11</v>
      </c>
      <c r="G137" s="61">
        <v>11</v>
      </c>
      <c r="H137" s="61">
        <v>9</v>
      </c>
      <c r="I137" s="61">
        <v>31</v>
      </c>
      <c r="J137" s="61">
        <v>7</v>
      </c>
      <c r="K137" s="62">
        <v>6</v>
      </c>
      <c r="L137" s="34"/>
      <c r="M137" s="35"/>
    </row>
    <row r="138" spans="1:13" s="2" customFormat="1" ht="12.75">
      <c r="A138" s="36">
        <v>57</v>
      </c>
      <c r="B138" s="37">
        <v>1501</v>
      </c>
      <c r="C138" s="38" t="s">
        <v>61</v>
      </c>
      <c r="D138" s="38" t="s">
        <v>9</v>
      </c>
      <c r="E138" s="47">
        <v>893384</v>
      </c>
      <c r="F138" s="47">
        <v>2429</v>
      </c>
      <c r="G138" s="47">
        <v>2301</v>
      </c>
      <c r="H138" s="47">
        <v>2149</v>
      </c>
      <c r="I138" s="47">
        <v>6879</v>
      </c>
      <c r="J138" s="47">
        <v>1319</v>
      </c>
      <c r="K138" s="48">
        <v>1245</v>
      </c>
      <c r="L138" s="41"/>
      <c r="M138" s="42"/>
    </row>
    <row r="139" spans="1:13" s="2" customFormat="1" ht="12.75">
      <c r="A139" s="36">
        <v>57</v>
      </c>
      <c r="B139" s="37">
        <v>1501</v>
      </c>
      <c r="C139" s="38" t="s">
        <v>61</v>
      </c>
      <c r="D139" s="38" t="s">
        <v>10</v>
      </c>
      <c r="E139" s="47">
        <v>15383</v>
      </c>
      <c r="F139" s="39">
        <v>60</v>
      </c>
      <c r="G139" s="39">
        <v>50</v>
      </c>
      <c r="H139" s="39">
        <v>46</v>
      </c>
      <c r="I139" s="39">
        <v>156</v>
      </c>
      <c r="J139" s="39">
        <v>40</v>
      </c>
      <c r="K139" s="40">
        <v>30</v>
      </c>
      <c r="L139" s="41">
        <v>12299</v>
      </c>
      <c r="M139" s="42"/>
    </row>
    <row r="140" spans="1:13" s="2" customFormat="1" ht="13.5" thickBot="1">
      <c r="A140" s="22"/>
      <c r="B140" s="23"/>
      <c r="C140" s="43" t="s">
        <v>102</v>
      </c>
      <c r="D140" s="24"/>
      <c r="E140" s="44">
        <f>SUM(E137:E139)</f>
        <v>914865</v>
      </c>
      <c r="F140" s="45"/>
      <c r="G140" s="45"/>
      <c r="H140" s="45"/>
      <c r="I140" s="45"/>
      <c r="J140" s="45"/>
      <c r="K140" s="46"/>
      <c r="L140" s="27"/>
      <c r="M140" s="28"/>
    </row>
    <row r="141" spans="1:13" s="2" customFormat="1" ht="12.75">
      <c r="A141" s="29">
        <v>75</v>
      </c>
      <c r="B141" s="30">
        <v>965</v>
      </c>
      <c r="C141" s="31" t="s">
        <v>62</v>
      </c>
      <c r="D141" s="31" t="s">
        <v>9</v>
      </c>
      <c r="E141" s="32">
        <v>75600</v>
      </c>
      <c r="F141" s="61">
        <v>443</v>
      </c>
      <c r="G141" s="61">
        <v>403</v>
      </c>
      <c r="H141" s="61">
        <v>361</v>
      </c>
      <c r="I141" s="32">
        <v>1207</v>
      </c>
      <c r="J141" s="61">
        <v>345</v>
      </c>
      <c r="K141" s="62">
        <v>299</v>
      </c>
      <c r="L141" s="34"/>
      <c r="M141" s="35"/>
    </row>
    <row r="142" spans="1:13" s="2" customFormat="1" ht="12.75">
      <c r="A142" s="36">
        <v>75</v>
      </c>
      <c r="B142" s="37">
        <v>965</v>
      </c>
      <c r="C142" s="38" t="s">
        <v>62</v>
      </c>
      <c r="D142" s="38" t="s">
        <v>10</v>
      </c>
      <c r="E142" s="47">
        <v>12239</v>
      </c>
      <c r="F142" s="39">
        <v>1</v>
      </c>
      <c r="G142" s="39">
        <v>1</v>
      </c>
      <c r="H142" s="39">
        <v>1</v>
      </c>
      <c r="I142" s="39">
        <v>3</v>
      </c>
      <c r="J142" s="39">
        <v>1</v>
      </c>
      <c r="K142" s="40">
        <v>1</v>
      </c>
      <c r="L142" s="41"/>
      <c r="M142" s="42"/>
    </row>
    <row r="143" spans="1:13" s="2" customFormat="1" ht="13.5" thickBot="1">
      <c r="A143" s="22"/>
      <c r="B143" s="23"/>
      <c r="C143" s="43" t="s">
        <v>102</v>
      </c>
      <c r="D143" s="24"/>
      <c r="E143" s="44">
        <f>SUM(E141:E142)</f>
        <v>87839</v>
      </c>
      <c r="F143" s="45"/>
      <c r="G143" s="45"/>
      <c r="H143" s="45"/>
      <c r="I143" s="45"/>
      <c r="J143" s="45"/>
      <c r="K143" s="46"/>
      <c r="L143" s="27"/>
      <c r="M143" s="28"/>
    </row>
    <row r="144" spans="1:13" s="2" customFormat="1" ht="12.75">
      <c r="A144" s="29">
        <v>52</v>
      </c>
      <c r="B144" s="30">
        <v>3020</v>
      </c>
      <c r="C144" s="31" t="s">
        <v>63</v>
      </c>
      <c r="D144" s="31" t="s">
        <v>9</v>
      </c>
      <c r="E144" s="32">
        <v>59636</v>
      </c>
      <c r="F144" s="61">
        <v>256</v>
      </c>
      <c r="G144" s="61">
        <v>209</v>
      </c>
      <c r="H144" s="61">
        <v>139</v>
      </c>
      <c r="I144" s="61">
        <v>604</v>
      </c>
      <c r="J144" s="61">
        <v>128</v>
      </c>
      <c r="K144" s="62">
        <v>117</v>
      </c>
      <c r="L144" s="34"/>
      <c r="M144" s="35"/>
    </row>
    <row r="145" spans="1:13" s="2" customFormat="1" ht="12.75">
      <c r="A145" s="36">
        <v>52</v>
      </c>
      <c r="B145" s="37">
        <v>3020</v>
      </c>
      <c r="C145" s="38" t="s">
        <v>63</v>
      </c>
      <c r="D145" s="38" t="s">
        <v>10</v>
      </c>
      <c r="E145" s="47">
        <v>1226369</v>
      </c>
      <c r="F145" s="47">
        <v>4404</v>
      </c>
      <c r="G145" s="47">
        <v>3595</v>
      </c>
      <c r="H145" s="47">
        <v>2391</v>
      </c>
      <c r="I145" s="47">
        <v>10390</v>
      </c>
      <c r="J145" s="47">
        <v>2202</v>
      </c>
      <c r="K145" s="48">
        <v>2013</v>
      </c>
      <c r="L145" s="41">
        <v>975076</v>
      </c>
      <c r="M145" s="42"/>
    </row>
    <row r="146" spans="1:13" s="2" customFormat="1" ht="13.5" thickBot="1">
      <c r="A146" s="22"/>
      <c r="B146" s="23"/>
      <c r="C146" s="43" t="s">
        <v>102</v>
      </c>
      <c r="D146" s="24"/>
      <c r="E146" s="44">
        <f>SUM(E144:E145)</f>
        <v>1286005</v>
      </c>
      <c r="F146" s="25"/>
      <c r="G146" s="25"/>
      <c r="H146" s="25"/>
      <c r="I146" s="25"/>
      <c r="J146" s="25"/>
      <c r="K146" s="49"/>
      <c r="L146" s="27"/>
      <c r="M146" s="28"/>
    </row>
    <row r="147" spans="1:13" s="2" customFormat="1" ht="12.75">
      <c r="A147" s="36">
        <v>31</v>
      </c>
      <c r="B147" s="37">
        <v>934</v>
      </c>
      <c r="C147" s="38" t="s">
        <v>64</v>
      </c>
      <c r="D147" s="38" t="s">
        <v>15</v>
      </c>
      <c r="E147" s="47">
        <v>474502</v>
      </c>
      <c r="F147" s="47">
        <v>5061</v>
      </c>
      <c r="G147" s="47">
        <v>4557</v>
      </c>
      <c r="H147" s="47">
        <v>4483</v>
      </c>
      <c r="I147" s="47">
        <v>14101</v>
      </c>
      <c r="J147" s="47">
        <v>4289</v>
      </c>
      <c r="K147" s="48">
        <v>3709</v>
      </c>
      <c r="L147" s="41"/>
      <c r="M147" s="42"/>
    </row>
    <row r="148" spans="1:13" s="2" customFormat="1" ht="12.75">
      <c r="A148" s="36">
        <v>31</v>
      </c>
      <c r="B148" s="37">
        <v>934</v>
      </c>
      <c r="C148" s="38" t="s">
        <v>64</v>
      </c>
      <c r="D148" s="38" t="s">
        <v>9</v>
      </c>
      <c r="E148" s="47">
        <v>7500910</v>
      </c>
      <c r="F148" s="47">
        <v>26384</v>
      </c>
      <c r="G148" s="47">
        <v>23756</v>
      </c>
      <c r="H148" s="47">
        <v>23372</v>
      </c>
      <c r="I148" s="47">
        <v>73512</v>
      </c>
      <c r="J148" s="47">
        <v>22360</v>
      </c>
      <c r="K148" s="48">
        <v>19335</v>
      </c>
      <c r="L148" s="41"/>
      <c r="M148" s="42"/>
    </row>
    <row r="149" spans="1:13" s="2" customFormat="1" ht="12.75">
      <c r="A149" s="36">
        <v>31</v>
      </c>
      <c r="B149" s="37">
        <v>934</v>
      </c>
      <c r="C149" s="38" t="s">
        <v>64</v>
      </c>
      <c r="D149" s="38" t="s">
        <v>10</v>
      </c>
      <c r="E149" s="47">
        <v>17495234</v>
      </c>
      <c r="F149" s="47">
        <v>45865</v>
      </c>
      <c r="G149" s="47">
        <v>41297</v>
      </c>
      <c r="H149" s="47">
        <v>40629</v>
      </c>
      <c r="I149" s="47">
        <v>127791</v>
      </c>
      <c r="J149" s="47">
        <v>38869</v>
      </c>
      <c r="K149" s="48">
        <v>33611</v>
      </c>
      <c r="L149" s="41">
        <v>9381734</v>
      </c>
      <c r="M149" s="42"/>
    </row>
    <row r="150" spans="1:13" s="2" customFormat="1" ht="13.5" thickBot="1">
      <c r="A150" s="22"/>
      <c r="B150" s="23"/>
      <c r="C150" s="43" t="s">
        <v>102</v>
      </c>
      <c r="D150" s="24"/>
      <c r="E150" s="44">
        <f>SUM(E147:E149)</f>
        <v>25470646</v>
      </c>
      <c r="F150" s="25"/>
      <c r="G150" s="25"/>
      <c r="H150" s="25"/>
      <c r="I150" s="25"/>
      <c r="J150" s="25"/>
      <c r="K150" s="49"/>
      <c r="L150" s="27"/>
      <c r="M150" s="28"/>
    </row>
    <row r="151" spans="1:13" s="2" customFormat="1" ht="12.75">
      <c r="A151" s="29">
        <v>74</v>
      </c>
      <c r="B151" s="30">
        <v>4002</v>
      </c>
      <c r="C151" s="31" t="s">
        <v>65</v>
      </c>
      <c r="D151" s="31" t="s">
        <v>9</v>
      </c>
      <c r="E151" s="32">
        <v>258185</v>
      </c>
      <c r="F151" s="32">
        <v>1299</v>
      </c>
      <c r="G151" s="61">
        <v>955</v>
      </c>
      <c r="H151" s="61">
        <v>883</v>
      </c>
      <c r="I151" s="32">
        <v>3137</v>
      </c>
      <c r="J151" s="61">
        <v>764</v>
      </c>
      <c r="K151" s="62">
        <v>651</v>
      </c>
      <c r="L151" s="34"/>
      <c r="M151" s="35"/>
    </row>
    <row r="152" spans="1:13" s="2" customFormat="1" ht="12.75">
      <c r="A152" s="36">
        <v>74</v>
      </c>
      <c r="B152" s="37">
        <v>4002</v>
      </c>
      <c r="C152" s="38" t="s">
        <v>65</v>
      </c>
      <c r="D152" s="38" t="s">
        <v>10</v>
      </c>
      <c r="E152" s="47">
        <v>101292</v>
      </c>
      <c r="F152" s="39">
        <v>162</v>
      </c>
      <c r="G152" s="39">
        <v>119</v>
      </c>
      <c r="H152" s="39">
        <v>110</v>
      </c>
      <c r="I152" s="39">
        <v>391</v>
      </c>
      <c r="J152" s="39">
        <v>96</v>
      </c>
      <c r="K152" s="40">
        <v>82</v>
      </c>
      <c r="L152" s="41">
        <v>378</v>
      </c>
      <c r="M152" s="42"/>
    </row>
    <row r="153" spans="1:13" s="2" customFormat="1" ht="13.5" thickBot="1">
      <c r="A153" s="22"/>
      <c r="B153" s="23"/>
      <c r="C153" s="43" t="s">
        <v>102</v>
      </c>
      <c r="D153" s="24"/>
      <c r="E153" s="44">
        <f>SUM(E151:E152)</f>
        <v>359477</v>
      </c>
      <c r="F153" s="45"/>
      <c r="G153" s="45"/>
      <c r="H153" s="45"/>
      <c r="I153" s="45"/>
      <c r="J153" s="45"/>
      <c r="K153" s="46"/>
      <c r="L153" s="27"/>
      <c r="M153" s="28"/>
    </row>
    <row r="154" spans="1:13" s="2" customFormat="1" ht="12.75">
      <c r="A154" s="29">
        <v>71</v>
      </c>
      <c r="B154" s="30">
        <v>4003</v>
      </c>
      <c r="C154" s="31" t="s">
        <v>66</v>
      </c>
      <c r="D154" s="31" t="s">
        <v>9</v>
      </c>
      <c r="E154" s="61">
        <v>530</v>
      </c>
      <c r="F154" s="61">
        <v>81</v>
      </c>
      <c r="G154" s="61">
        <v>72</v>
      </c>
      <c r="H154" s="61">
        <v>72</v>
      </c>
      <c r="I154" s="61">
        <v>225</v>
      </c>
      <c r="J154" s="61">
        <v>66</v>
      </c>
      <c r="K154" s="62">
        <v>59</v>
      </c>
      <c r="L154" s="34"/>
      <c r="M154" s="35"/>
    </row>
    <row r="155" spans="1:13" s="2" customFormat="1" ht="12.75">
      <c r="A155" s="36">
        <v>71</v>
      </c>
      <c r="B155" s="37">
        <v>4003</v>
      </c>
      <c r="C155" s="38" t="s">
        <v>66</v>
      </c>
      <c r="D155" s="38" t="s">
        <v>10</v>
      </c>
      <c r="E155" s="47">
        <v>45786</v>
      </c>
      <c r="F155" s="39">
        <v>51</v>
      </c>
      <c r="G155" s="39">
        <v>46</v>
      </c>
      <c r="H155" s="39">
        <v>46</v>
      </c>
      <c r="I155" s="39">
        <v>143</v>
      </c>
      <c r="J155" s="39">
        <v>43</v>
      </c>
      <c r="K155" s="40">
        <v>38</v>
      </c>
      <c r="L155" s="41">
        <v>28836</v>
      </c>
      <c r="M155" s="42"/>
    </row>
    <row r="156" spans="1:13" s="2" customFormat="1" ht="13.5" thickBot="1">
      <c r="A156" s="22"/>
      <c r="B156" s="23"/>
      <c r="C156" s="43" t="s">
        <v>102</v>
      </c>
      <c r="D156" s="24"/>
      <c r="E156" s="44">
        <f>E154+E155</f>
        <v>46316</v>
      </c>
      <c r="F156" s="45"/>
      <c r="G156" s="45"/>
      <c r="H156" s="45"/>
      <c r="I156" s="45"/>
      <c r="J156" s="45"/>
      <c r="K156" s="46"/>
      <c r="L156" s="27"/>
      <c r="M156" s="28"/>
    </row>
    <row r="157" spans="1:13" s="2" customFormat="1" ht="12.75">
      <c r="A157" s="29">
        <v>71</v>
      </c>
      <c r="B157" s="30">
        <v>9</v>
      </c>
      <c r="C157" s="31" t="s">
        <v>67</v>
      </c>
      <c r="D157" s="31" t="s">
        <v>15</v>
      </c>
      <c r="E157" s="32">
        <v>1813853</v>
      </c>
      <c r="F157" s="32">
        <v>3992</v>
      </c>
      <c r="G157" s="32">
        <v>5948</v>
      </c>
      <c r="H157" s="32">
        <v>4759</v>
      </c>
      <c r="I157" s="32">
        <v>14699</v>
      </c>
      <c r="J157" s="32">
        <v>4269</v>
      </c>
      <c r="K157" s="33">
        <v>3576</v>
      </c>
      <c r="L157" s="34"/>
      <c r="M157" s="35"/>
    </row>
    <row r="158" spans="1:13" s="2" customFormat="1" ht="12.75">
      <c r="A158" s="36">
        <v>71</v>
      </c>
      <c r="B158" s="37">
        <v>9</v>
      </c>
      <c r="C158" s="38" t="s">
        <v>67</v>
      </c>
      <c r="D158" s="38" t="s">
        <v>9</v>
      </c>
      <c r="E158" s="47">
        <v>1352501</v>
      </c>
      <c r="F158" s="47">
        <v>3325</v>
      </c>
      <c r="G158" s="47">
        <v>4954</v>
      </c>
      <c r="H158" s="47">
        <v>3964</v>
      </c>
      <c r="I158" s="47">
        <v>12243</v>
      </c>
      <c r="J158" s="47">
        <v>3556</v>
      </c>
      <c r="K158" s="48">
        <v>2979</v>
      </c>
      <c r="L158" s="41"/>
      <c r="M158" s="42"/>
    </row>
    <row r="159" spans="1:13" s="2" customFormat="1" ht="12.75">
      <c r="A159" s="36">
        <v>71</v>
      </c>
      <c r="B159" s="37">
        <v>9</v>
      </c>
      <c r="C159" s="38" t="s">
        <v>67</v>
      </c>
      <c r="D159" s="38" t="s">
        <v>10</v>
      </c>
      <c r="E159" s="39">
        <v>0</v>
      </c>
      <c r="F159" s="39">
        <v>31</v>
      </c>
      <c r="G159" s="39">
        <v>46</v>
      </c>
      <c r="H159" s="39">
        <v>37</v>
      </c>
      <c r="I159" s="39">
        <v>114</v>
      </c>
      <c r="J159" s="39">
        <v>33</v>
      </c>
      <c r="K159" s="40">
        <v>28</v>
      </c>
      <c r="L159" s="41"/>
      <c r="M159" s="42"/>
    </row>
    <row r="160" spans="1:13" s="2" customFormat="1" ht="13.5" thickBot="1">
      <c r="A160" s="22"/>
      <c r="B160" s="23"/>
      <c r="C160" s="43" t="s">
        <v>102</v>
      </c>
      <c r="D160" s="24"/>
      <c r="E160" s="44">
        <f>SUM(E157:E159)</f>
        <v>3166354</v>
      </c>
      <c r="F160" s="45"/>
      <c r="G160" s="45"/>
      <c r="H160" s="45"/>
      <c r="I160" s="45"/>
      <c r="J160" s="45"/>
      <c r="K160" s="46"/>
      <c r="L160" s="27"/>
      <c r="M160" s="28"/>
    </row>
    <row r="161" spans="1:13" s="2" customFormat="1" ht="13.5" thickBot="1">
      <c r="A161" s="50">
        <v>31</v>
      </c>
      <c r="B161" s="51">
        <v>2407</v>
      </c>
      <c r="C161" s="52" t="s">
        <v>68</v>
      </c>
      <c r="D161" s="52" t="s">
        <v>10</v>
      </c>
      <c r="E161" s="53">
        <v>38832</v>
      </c>
      <c r="F161" s="54">
        <v>115</v>
      </c>
      <c r="G161" s="54">
        <v>115</v>
      </c>
      <c r="H161" s="54">
        <v>115</v>
      </c>
      <c r="I161" s="54">
        <v>345</v>
      </c>
      <c r="J161" s="54">
        <v>115</v>
      </c>
      <c r="K161" s="63">
        <v>110</v>
      </c>
      <c r="L161" s="56"/>
      <c r="M161" s="57"/>
    </row>
    <row r="162" spans="1:13" s="2" customFormat="1" ht="12.75">
      <c r="A162" s="29">
        <v>31</v>
      </c>
      <c r="B162" s="30">
        <v>2030</v>
      </c>
      <c r="C162" s="31" t="s">
        <v>69</v>
      </c>
      <c r="D162" s="31" t="s">
        <v>9</v>
      </c>
      <c r="E162" s="32">
        <v>79740</v>
      </c>
      <c r="F162" s="61">
        <v>187</v>
      </c>
      <c r="G162" s="61">
        <v>187</v>
      </c>
      <c r="H162" s="61">
        <v>187</v>
      </c>
      <c r="I162" s="61">
        <v>561</v>
      </c>
      <c r="J162" s="61">
        <v>187</v>
      </c>
      <c r="K162" s="62">
        <v>160</v>
      </c>
      <c r="L162" s="34"/>
      <c r="M162" s="35"/>
    </row>
    <row r="163" spans="1:13" s="2" customFormat="1" ht="12.75">
      <c r="A163" s="36">
        <v>31</v>
      </c>
      <c r="B163" s="37">
        <v>2030</v>
      </c>
      <c r="C163" s="38" t="s">
        <v>69</v>
      </c>
      <c r="D163" s="38" t="s">
        <v>10</v>
      </c>
      <c r="E163" s="47">
        <v>3739</v>
      </c>
      <c r="F163" s="39">
        <v>35</v>
      </c>
      <c r="G163" s="39">
        <v>35</v>
      </c>
      <c r="H163" s="39">
        <v>35</v>
      </c>
      <c r="I163" s="39">
        <v>105</v>
      </c>
      <c r="J163" s="39">
        <v>35</v>
      </c>
      <c r="K163" s="40">
        <v>29</v>
      </c>
      <c r="L163" s="41"/>
      <c r="M163" s="42"/>
    </row>
    <row r="164" spans="1:13" s="2" customFormat="1" ht="13.5" thickBot="1">
      <c r="A164" s="22"/>
      <c r="B164" s="23"/>
      <c r="C164" s="43" t="s">
        <v>102</v>
      </c>
      <c r="D164" s="24"/>
      <c r="E164" s="44">
        <f>SUM(E161:E163)</f>
        <v>122311</v>
      </c>
      <c r="F164" s="45"/>
      <c r="G164" s="45"/>
      <c r="H164" s="45"/>
      <c r="I164" s="45"/>
      <c r="J164" s="45"/>
      <c r="K164" s="46"/>
      <c r="L164" s="27"/>
      <c r="M164" s="28"/>
    </row>
    <row r="165" spans="1:13" s="2" customFormat="1" ht="13.5" thickBot="1">
      <c r="A165" s="50">
        <v>31</v>
      </c>
      <c r="B165" s="51">
        <v>2518</v>
      </c>
      <c r="C165" s="52" t="s">
        <v>70</v>
      </c>
      <c r="D165" s="52" t="s">
        <v>14</v>
      </c>
      <c r="E165" s="53">
        <v>3325131</v>
      </c>
      <c r="F165" s="58">
        <v>5907</v>
      </c>
      <c r="G165" s="58">
        <v>5762</v>
      </c>
      <c r="H165" s="58">
        <v>5624</v>
      </c>
      <c r="I165" s="58">
        <v>17293</v>
      </c>
      <c r="J165" s="58">
        <v>5486</v>
      </c>
      <c r="K165" s="59">
        <v>5352</v>
      </c>
      <c r="L165" s="56"/>
      <c r="M165" s="57"/>
    </row>
    <row r="166" spans="1:13" s="2" customFormat="1" ht="12.75">
      <c r="A166" s="29">
        <v>74</v>
      </c>
      <c r="B166" s="30">
        <v>881</v>
      </c>
      <c r="C166" s="31" t="s">
        <v>71</v>
      </c>
      <c r="D166" s="31" t="s">
        <v>9</v>
      </c>
      <c r="E166" s="32">
        <v>38400</v>
      </c>
      <c r="F166" s="61">
        <v>108</v>
      </c>
      <c r="G166" s="61">
        <v>96</v>
      </c>
      <c r="H166" s="61">
        <v>96</v>
      </c>
      <c r="I166" s="61">
        <v>300</v>
      </c>
      <c r="J166" s="61">
        <v>89</v>
      </c>
      <c r="K166" s="62">
        <v>78</v>
      </c>
      <c r="L166" s="34"/>
      <c r="M166" s="35"/>
    </row>
    <row r="167" spans="1:13" s="2" customFormat="1" ht="12.75">
      <c r="A167" s="36">
        <v>74</v>
      </c>
      <c r="B167" s="37">
        <v>881</v>
      </c>
      <c r="C167" s="38" t="s">
        <v>71</v>
      </c>
      <c r="D167" s="38" t="s">
        <v>10</v>
      </c>
      <c r="E167" s="47">
        <v>154548</v>
      </c>
      <c r="F167" s="39">
        <v>723</v>
      </c>
      <c r="G167" s="39">
        <v>654</v>
      </c>
      <c r="H167" s="39">
        <v>653</v>
      </c>
      <c r="I167" s="47">
        <v>2030</v>
      </c>
      <c r="J167" s="39">
        <v>603</v>
      </c>
      <c r="K167" s="40">
        <v>531</v>
      </c>
      <c r="L167" s="41"/>
      <c r="M167" s="42"/>
    </row>
    <row r="168" spans="1:13" s="2" customFormat="1" ht="13.5" thickBot="1">
      <c r="A168" s="22"/>
      <c r="B168" s="23"/>
      <c r="C168" s="43" t="s">
        <v>102</v>
      </c>
      <c r="D168" s="24"/>
      <c r="E168" s="44">
        <f>SUM(E166:E167)</f>
        <v>192948</v>
      </c>
      <c r="F168" s="45"/>
      <c r="G168" s="45"/>
      <c r="H168" s="45"/>
      <c r="I168" s="25"/>
      <c r="J168" s="45"/>
      <c r="K168" s="46"/>
      <c r="L168" s="27"/>
      <c r="M168" s="28"/>
    </row>
    <row r="169" spans="1:13" s="2" customFormat="1" ht="12.75">
      <c r="A169" s="29">
        <v>14</v>
      </c>
      <c r="B169" s="30">
        <v>2005</v>
      </c>
      <c r="C169" s="31" t="s">
        <v>72</v>
      </c>
      <c r="D169" s="31" t="s">
        <v>9</v>
      </c>
      <c r="E169" s="32">
        <v>173361</v>
      </c>
      <c r="F169" s="61">
        <v>126</v>
      </c>
      <c r="G169" s="61">
        <v>126</v>
      </c>
      <c r="H169" s="61">
        <v>126</v>
      </c>
      <c r="I169" s="61">
        <v>378</v>
      </c>
      <c r="J169" s="61">
        <v>126</v>
      </c>
      <c r="K169" s="62">
        <v>110</v>
      </c>
      <c r="L169" s="34"/>
      <c r="M169" s="35"/>
    </row>
    <row r="170" spans="1:13" s="2" customFormat="1" ht="12.75">
      <c r="A170" s="36">
        <v>14</v>
      </c>
      <c r="B170" s="37">
        <v>2005</v>
      </c>
      <c r="C170" s="38" t="s">
        <v>72</v>
      </c>
      <c r="D170" s="38" t="s">
        <v>10</v>
      </c>
      <c r="E170" s="47">
        <v>462781</v>
      </c>
      <c r="F170" s="47">
        <v>1268</v>
      </c>
      <c r="G170" s="47">
        <v>1268</v>
      </c>
      <c r="H170" s="47">
        <v>1268</v>
      </c>
      <c r="I170" s="47">
        <v>3804</v>
      </c>
      <c r="J170" s="47">
        <v>1268</v>
      </c>
      <c r="K170" s="48">
        <v>1086</v>
      </c>
      <c r="L170" s="41"/>
      <c r="M170" s="42"/>
    </row>
    <row r="171" spans="1:13" s="2" customFormat="1" ht="13.5" thickBot="1">
      <c r="A171" s="22"/>
      <c r="B171" s="23"/>
      <c r="C171" s="43" t="s">
        <v>102</v>
      </c>
      <c r="D171" s="24"/>
      <c r="E171" s="44">
        <f>SUM(E169:E170)</f>
        <v>636142</v>
      </c>
      <c r="F171" s="25"/>
      <c r="G171" s="25"/>
      <c r="H171" s="25"/>
      <c r="I171" s="25"/>
      <c r="J171" s="25"/>
      <c r="K171" s="49"/>
      <c r="L171" s="27"/>
      <c r="M171" s="28"/>
    </row>
    <row r="172" spans="1:13" s="2" customFormat="1" ht="12.75">
      <c r="A172" s="29">
        <v>36</v>
      </c>
      <c r="B172" s="30">
        <v>999</v>
      </c>
      <c r="C172" s="31" t="s">
        <v>73</v>
      </c>
      <c r="D172" s="31" t="s">
        <v>9</v>
      </c>
      <c r="E172" s="32">
        <v>1912</v>
      </c>
      <c r="F172" s="61">
        <v>7</v>
      </c>
      <c r="G172" s="61">
        <v>7</v>
      </c>
      <c r="H172" s="61">
        <v>7</v>
      </c>
      <c r="I172" s="61">
        <v>21</v>
      </c>
      <c r="J172" s="61">
        <v>7</v>
      </c>
      <c r="K172" s="62">
        <v>7</v>
      </c>
      <c r="L172" s="34"/>
      <c r="M172" s="35"/>
    </row>
    <row r="173" spans="1:13" s="2" customFormat="1" ht="12.75">
      <c r="A173" s="36">
        <v>36</v>
      </c>
      <c r="B173" s="37">
        <v>999</v>
      </c>
      <c r="C173" s="38" t="s">
        <v>73</v>
      </c>
      <c r="D173" s="38" t="s">
        <v>10</v>
      </c>
      <c r="E173" s="47">
        <v>1256682</v>
      </c>
      <c r="F173" s="47">
        <v>3301</v>
      </c>
      <c r="G173" s="47">
        <v>3117</v>
      </c>
      <c r="H173" s="47">
        <v>2969</v>
      </c>
      <c r="I173" s="47">
        <v>9387</v>
      </c>
      <c r="J173" s="47">
        <v>2954</v>
      </c>
      <c r="K173" s="48">
        <v>2076</v>
      </c>
      <c r="L173" s="41">
        <v>713065</v>
      </c>
      <c r="M173" s="42"/>
    </row>
    <row r="174" spans="1:13" s="2" customFormat="1" ht="13.5" thickBot="1">
      <c r="A174" s="22"/>
      <c r="B174" s="23"/>
      <c r="C174" s="43" t="s">
        <v>102</v>
      </c>
      <c r="D174" s="24"/>
      <c r="E174" s="44">
        <f>SUM(E172:E173)</f>
        <v>1258594</v>
      </c>
      <c r="F174" s="25"/>
      <c r="G174" s="25"/>
      <c r="H174" s="25"/>
      <c r="I174" s="25"/>
      <c r="J174" s="25"/>
      <c r="K174" s="49"/>
      <c r="L174" s="27"/>
      <c r="M174" s="28"/>
    </row>
    <row r="175" spans="1:13" s="2" customFormat="1" ht="12.75">
      <c r="A175" s="29">
        <v>34</v>
      </c>
      <c r="B175" s="30">
        <v>2353</v>
      </c>
      <c r="C175" s="31" t="s">
        <v>74</v>
      </c>
      <c r="D175" s="31" t="s">
        <v>15</v>
      </c>
      <c r="E175" s="32">
        <v>517703</v>
      </c>
      <c r="F175" s="32">
        <v>3019</v>
      </c>
      <c r="G175" s="32">
        <v>2831</v>
      </c>
      <c r="H175" s="32">
        <v>2806</v>
      </c>
      <c r="I175" s="32">
        <v>8656</v>
      </c>
      <c r="J175" s="32">
        <v>2555</v>
      </c>
      <c r="K175" s="33">
        <v>2369</v>
      </c>
      <c r="L175" s="34"/>
      <c r="M175" s="35"/>
    </row>
    <row r="176" spans="1:13" s="2" customFormat="1" ht="12.75">
      <c r="A176" s="36">
        <v>34</v>
      </c>
      <c r="B176" s="37">
        <v>2353</v>
      </c>
      <c r="C176" s="38" t="s">
        <v>74</v>
      </c>
      <c r="D176" s="38" t="s">
        <v>9</v>
      </c>
      <c r="E176" s="47">
        <v>830610</v>
      </c>
      <c r="F176" s="39">
        <v>691</v>
      </c>
      <c r="G176" s="39">
        <v>647</v>
      </c>
      <c r="H176" s="39">
        <v>641</v>
      </c>
      <c r="I176" s="47">
        <v>1979</v>
      </c>
      <c r="J176" s="39">
        <v>584</v>
      </c>
      <c r="K176" s="40">
        <v>542</v>
      </c>
      <c r="L176" s="41"/>
      <c r="M176" s="42"/>
    </row>
    <row r="177" spans="1:13" s="2" customFormat="1" ht="12.75">
      <c r="A177" s="36">
        <v>34</v>
      </c>
      <c r="B177" s="37">
        <v>2353</v>
      </c>
      <c r="C177" s="38" t="s">
        <v>74</v>
      </c>
      <c r="D177" s="38" t="s">
        <v>10</v>
      </c>
      <c r="E177" s="47">
        <v>13104</v>
      </c>
      <c r="F177" s="39">
        <v>6</v>
      </c>
      <c r="G177" s="39">
        <v>6</v>
      </c>
      <c r="H177" s="39">
        <v>5</v>
      </c>
      <c r="I177" s="39">
        <v>17</v>
      </c>
      <c r="J177" s="39">
        <v>5</v>
      </c>
      <c r="K177" s="40">
        <v>4</v>
      </c>
      <c r="L177" s="41"/>
      <c r="M177" s="42"/>
    </row>
    <row r="178" spans="1:13" s="2" customFormat="1" ht="13.5" thickBot="1">
      <c r="A178" s="22"/>
      <c r="B178" s="23"/>
      <c r="C178" s="43" t="s">
        <v>102</v>
      </c>
      <c r="D178" s="24"/>
      <c r="E178" s="44">
        <f>SUM(E175:E177)</f>
        <v>1361417</v>
      </c>
      <c r="F178" s="45"/>
      <c r="G178" s="45"/>
      <c r="H178" s="45"/>
      <c r="I178" s="45"/>
      <c r="J178" s="45"/>
      <c r="K178" s="46"/>
      <c r="L178" s="27"/>
      <c r="M178" s="28"/>
    </row>
    <row r="179" spans="1:13" s="2" customFormat="1" ht="12.75">
      <c r="A179" s="29">
        <v>18</v>
      </c>
      <c r="B179" s="30">
        <v>4200</v>
      </c>
      <c r="C179" s="31" t="s">
        <v>75</v>
      </c>
      <c r="D179" s="31" t="s">
        <v>9</v>
      </c>
      <c r="E179" s="32">
        <v>2779092</v>
      </c>
      <c r="F179" s="32">
        <v>6355</v>
      </c>
      <c r="G179" s="32">
        <v>5845</v>
      </c>
      <c r="H179" s="32">
        <v>5835</v>
      </c>
      <c r="I179" s="32">
        <v>18035</v>
      </c>
      <c r="J179" s="32">
        <v>5595</v>
      </c>
      <c r="K179" s="33">
        <v>5175</v>
      </c>
      <c r="L179" s="34"/>
      <c r="M179" s="35"/>
    </row>
    <row r="180" spans="1:13" s="2" customFormat="1" ht="12.75">
      <c r="A180" s="36">
        <v>18</v>
      </c>
      <c r="B180" s="37">
        <v>4200</v>
      </c>
      <c r="C180" s="38" t="s">
        <v>75</v>
      </c>
      <c r="D180" s="38" t="s">
        <v>10</v>
      </c>
      <c r="E180" s="47">
        <v>12155060</v>
      </c>
      <c r="F180" s="47">
        <v>29055</v>
      </c>
      <c r="G180" s="47">
        <v>25955</v>
      </c>
      <c r="H180" s="47">
        <v>25555</v>
      </c>
      <c r="I180" s="47">
        <v>80565</v>
      </c>
      <c r="J180" s="47">
        <v>24455</v>
      </c>
      <c r="K180" s="48">
        <v>23255</v>
      </c>
      <c r="L180" s="41">
        <v>8361429</v>
      </c>
      <c r="M180" s="42"/>
    </row>
    <row r="181" spans="1:13" s="2" customFormat="1" ht="13.5" thickBot="1">
      <c r="A181" s="22"/>
      <c r="B181" s="23"/>
      <c r="C181" s="43" t="s">
        <v>102</v>
      </c>
      <c r="D181" s="24"/>
      <c r="E181" s="44">
        <f>SUM(E179:E180)</f>
        <v>14934152</v>
      </c>
      <c r="F181" s="25"/>
      <c r="G181" s="25"/>
      <c r="H181" s="25"/>
      <c r="I181" s="25"/>
      <c r="J181" s="25"/>
      <c r="K181" s="49"/>
      <c r="L181" s="27"/>
      <c r="M181" s="28"/>
    </row>
    <row r="182" spans="1:13" s="2" customFormat="1" ht="13.5" thickBot="1">
      <c r="A182" s="50">
        <v>11</v>
      </c>
      <c r="B182" s="51">
        <v>2302</v>
      </c>
      <c r="C182" s="52" t="s">
        <v>76</v>
      </c>
      <c r="D182" s="52" t="s">
        <v>10</v>
      </c>
      <c r="E182" s="53">
        <v>3000</v>
      </c>
      <c r="F182" s="54">
        <v>18</v>
      </c>
      <c r="G182" s="54">
        <v>18</v>
      </c>
      <c r="H182" s="54">
        <v>18</v>
      </c>
      <c r="I182" s="54">
        <v>54</v>
      </c>
      <c r="J182" s="54">
        <v>18</v>
      </c>
      <c r="K182" s="63">
        <v>18</v>
      </c>
      <c r="L182" s="56"/>
      <c r="M182" s="57"/>
    </row>
    <row r="183" spans="1:13" s="2" customFormat="1" ht="13.5" thickBot="1">
      <c r="A183" s="50">
        <v>13</v>
      </c>
      <c r="B183" s="51">
        <v>4009</v>
      </c>
      <c r="C183" s="52" t="s">
        <v>77</v>
      </c>
      <c r="D183" s="52" t="s">
        <v>10</v>
      </c>
      <c r="E183" s="53">
        <v>30636</v>
      </c>
      <c r="F183" s="54">
        <v>136</v>
      </c>
      <c r="G183" s="54">
        <v>167</v>
      </c>
      <c r="H183" s="54">
        <v>582</v>
      </c>
      <c r="I183" s="54">
        <v>885</v>
      </c>
      <c r="J183" s="54">
        <v>232</v>
      </c>
      <c r="K183" s="63">
        <v>68</v>
      </c>
      <c r="L183" s="56"/>
      <c r="M183" s="57"/>
    </row>
    <row r="184" spans="1:13" s="2" customFormat="1" ht="12.75">
      <c r="A184" s="29">
        <v>34</v>
      </c>
      <c r="B184" s="30">
        <v>2341</v>
      </c>
      <c r="C184" s="31" t="s">
        <v>78</v>
      </c>
      <c r="D184" s="31" t="s">
        <v>9</v>
      </c>
      <c r="E184" s="32">
        <v>1775864</v>
      </c>
      <c r="F184" s="61">
        <v>68</v>
      </c>
      <c r="G184" s="61">
        <v>68</v>
      </c>
      <c r="H184" s="61">
        <v>68</v>
      </c>
      <c r="I184" s="61">
        <v>204</v>
      </c>
      <c r="J184" s="61">
        <v>68</v>
      </c>
      <c r="K184" s="62">
        <v>2741</v>
      </c>
      <c r="L184" s="34"/>
      <c r="M184" s="35"/>
    </row>
    <row r="185" spans="1:13" s="2" customFormat="1" ht="12.75">
      <c r="A185" s="36">
        <v>34</v>
      </c>
      <c r="B185" s="37">
        <v>2341</v>
      </c>
      <c r="C185" s="38" t="s">
        <v>78</v>
      </c>
      <c r="D185" s="38" t="s">
        <v>10</v>
      </c>
      <c r="E185" s="47">
        <v>449065</v>
      </c>
      <c r="F185" s="47">
        <v>2700</v>
      </c>
      <c r="G185" s="47">
        <v>2750</v>
      </c>
      <c r="H185" s="47">
        <v>2776</v>
      </c>
      <c r="I185" s="47">
        <v>8226</v>
      </c>
      <c r="J185" s="47">
        <v>2802</v>
      </c>
      <c r="K185" s="48">
        <v>924</v>
      </c>
      <c r="L185" s="41"/>
      <c r="M185" s="42"/>
    </row>
    <row r="186" spans="1:13" s="2" customFormat="1" ht="13.5" thickBot="1">
      <c r="A186" s="22"/>
      <c r="B186" s="23"/>
      <c r="C186" s="43" t="s">
        <v>102</v>
      </c>
      <c r="D186" s="24"/>
      <c r="E186" s="44">
        <f>SUM(E184:E185)</f>
        <v>2224929</v>
      </c>
      <c r="F186" s="25"/>
      <c r="G186" s="25"/>
      <c r="H186" s="25"/>
      <c r="I186" s="25"/>
      <c r="J186" s="25"/>
      <c r="K186" s="49"/>
      <c r="L186" s="27"/>
      <c r="M186" s="28"/>
    </row>
    <row r="187" spans="1:13" s="2" customFormat="1" ht="12.75">
      <c r="A187" s="36">
        <v>94</v>
      </c>
      <c r="B187" s="37">
        <v>4007</v>
      </c>
      <c r="C187" s="38" t="s">
        <v>79</v>
      </c>
      <c r="D187" s="38" t="s">
        <v>9</v>
      </c>
      <c r="E187" s="47">
        <v>283518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0">
        <v>389</v>
      </c>
      <c r="L187" s="41"/>
      <c r="M187" s="42"/>
    </row>
    <row r="188" spans="1:13" s="2" customFormat="1" ht="12.75">
      <c r="A188" s="36">
        <v>94</v>
      </c>
      <c r="B188" s="37">
        <v>4007</v>
      </c>
      <c r="C188" s="38" t="s">
        <v>79</v>
      </c>
      <c r="D188" s="38" t="s">
        <v>10</v>
      </c>
      <c r="E188" s="39">
        <v>0</v>
      </c>
      <c r="F188" s="39">
        <v>740</v>
      </c>
      <c r="G188" s="39">
        <v>702</v>
      </c>
      <c r="H188" s="39">
        <v>623</v>
      </c>
      <c r="I188" s="47">
        <v>2065</v>
      </c>
      <c r="J188" s="39">
        <v>505</v>
      </c>
      <c r="K188" s="40"/>
      <c r="L188" s="41"/>
      <c r="M188" s="42"/>
    </row>
    <row r="189" spans="1:13" s="2" customFormat="1" ht="13.5" thickBot="1">
      <c r="A189" s="22"/>
      <c r="B189" s="23"/>
      <c r="C189" s="43" t="s">
        <v>102</v>
      </c>
      <c r="D189" s="24"/>
      <c r="E189" s="44">
        <f>SUM(E187:E188)</f>
        <v>283518</v>
      </c>
      <c r="F189" s="45"/>
      <c r="G189" s="45"/>
      <c r="H189" s="45"/>
      <c r="I189" s="25"/>
      <c r="J189" s="45"/>
      <c r="K189" s="46"/>
      <c r="L189" s="27"/>
      <c r="M189" s="28"/>
    </row>
    <row r="190" spans="1:13" s="2" customFormat="1" ht="12.75">
      <c r="A190" s="29">
        <v>75</v>
      </c>
      <c r="B190" s="30">
        <v>4001</v>
      </c>
      <c r="C190" s="31" t="s">
        <v>80</v>
      </c>
      <c r="D190" s="31" t="s">
        <v>14</v>
      </c>
      <c r="E190" s="32">
        <v>852979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2">
        <v>1528</v>
      </c>
      <c r="L190" s="34"/>
      <c r="M190" s="35"/>
    </row>
    <row r="191" spans="1:13" s="2" customFormat="1" ht="12.75">
      <c r="A191" s="36">
        <v>75</v>
      </c>
      <c r="B191" s="37">
        <v>4001</v>
      </c>
      <c r="C191" s="38" t="s">
        <v>80</v>
      </c>
      <c r="D191" s="38" t="s">
        <v>9</v>
      </c>
      <c r="E191" s="47">
        <v>2976179</v>
      </c>
      <c r="F191" s="47">
        <v>2011</v>
      </c>
      <c r="G191" s="47">
        <v>1942</v>
      </c>
      <c r="H191" s="47">
        <v>1934</v>
      </c>
      <c r="I191" s="47">
        <v>5887</v>
      </c>
      <c r="J191" s="47">
        <v>1899</v>
      </c>
      <c r="K191" s="48">
        <v>8880</v>
      </c>
      <c r="L191" s="41"/>
      <c r="M191" s="42"/>
    </row>
    <row r="192" spans="1:13" s="2" customFormat="1" ht="13.5" thickBot="1">
      <c r="A192" s="22"/>
      <c r="B192" s="23"/>
      <c r="C192" s="43" t="s">
        <v>102</v>
      </c>
      <c r="D192" s="24"/>
      <c r="E192" s="44">
        <f>SUM(E190:E191)</f>
        <v>3829158</v>
      </c>
      <c r="F192" s="25"/>
      <c r="G192" s="25"/>
      <c r="H192" s="25"/>
      <c r="I192" s="25"/>
      <c r="J192" s="25"/>
      <c r="K192" s="49"/>
      <c r="L192" s="27"/>
      <c r="M192" s="28"/>
    </row>
    <row r="193" spans="1:13" s="2" customFormat="1" ht="13.5" thickBot="1">
      <c r="A193" s="50">
        <v>31</v>
      </c>
      <c r="B193" s="51">
        <v>2409</v>
      </c>
      <c r="C193" s="52" t="s">
        <v>81</v>
      </c>
      <c r="D193" s="52" t="s">
        <v>9</v>
      </c>
      <c r="E193" s="53">
        <v>101660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5">
        <v>215</v>
      </c>
      <c r="L193" s="56"/>
      <c r="M193" s="57"/>
    </row>
    <row r="194" spans="1:13" s="2" customFormat="1" ht="12.75">
      <c r="A194" s="29">
        <v>76</v>
      </c>
      <c r="B194" s="30">
        <v>164</v>
      </c>
      <c r="C194" s="31" t="s">
        <v>82</v>
      </c>
      <c r="D194" s="31" t="s">
        <v>14</v>
      </c>
      <c r="E194" s="32">
        <v>45312700</v>
      </c>
      <c r="F194" s="61">
        <v>215</v>
      </c>
      <c r="G194" s="61">
        <v>215</v>
      </c>
      <c r="H194" s="61">
        <v>215</v>
      </c>
      <c r="I194" s="61">
        <v>645</v>
      </c>
      <c r="J194" s="61">
        <v>215</v>
      </c>
      <c r="K194" s="62">
        <v>67854</v>
      </c>
      <c r="L194" s="34"/>
      <c r="M194" s="35"/>
    </row>
    <row r="195" spans="1:13" s="2" customFormat="1" ht="12.75">
      <c r="A195" s="36">
        <v>76</v>
      </c>
      <c r="B195" s="37">
        <v>164</v>
      </c>
      <c r="C195" s="38" t="s">
        <v>82</v>
      </c>
      <c r="D195" s="38" t="s">
        <v>15</v>
      </c>
      <c r="E195" s="47">
        <v>12495401</v>
      </c>
      <c r="F195" s="47">
        <v>79691</v>
      </c>
      <c r="G195" s="47">
        <v>77842</v>
      </c>
      <c r="H195" s="47">
        <v>77621</v>
      </c>
      <c r="I195" s="47">
        <v>235154</v>
      </c>
      <c r="J195" s="47">
        <v>75575</v>
      </c>
      <c r="K195" s="48">
        <v>21025</v>
      </c>
      <c r="L195" s="41"/>
      <c r="M195" s="42"/>
    </row>
    <row r="196" spans="1:13" s="2" customFormat="1" ht="12.75">
      <c r="A196" s="36">
        <v>76</v>
      </c>
      <c r="B196" s="37">
        <v>164</v>
      </c>
      <c r="C196" s="38" t="s">
        <v>82</v>
      </c>
      <c r="D196" s="38" t="s">
        <v>9</v>
      </c>
      <c r="E196" s="47">
        <v>1278416</v>
      </c>
      <c r="F196" s="47">
        <v>24693</v>
      </c>
      <c r="G196" s="47">
        <v>24119</v>
      </c>
      <c r="H196" s="47">
        <v>24051</v>
      </c>
      <c r="I196" s="47">
        <v>72863</v>
      </c>
      <c r="J196" s="47">
        <v>23417</v>
      </c>
      <c r="K196" s="48">
        <v>1705</v>
      </c>
      <c r="L196" s="41"/>
      <c r="M196" s="42"/>
    </row>
    <row r="197" spans="1:13" s="2" customFormat="1" ht="12.75">
      <c r="A197" s="36">
        <v>76</v>
      </c>
      <c r="B197" s="37">
        <v>164</v>
      </c>
      <c r="C197" s="38" t="s">
        <v>82</v>
      </c>
      <c r="D197" s="38" t="s">
        <v>10</v>
      </c>
      <c r="E197" s="47">
        <v>4822</v>
      </c>
      <c r="F197" s="47">
        <v>2002</v>
      </c>
      <c r="G197" s="47">
        <v>1955</v>
      </c>
      <c r="H197" s="47">
        <v>1949</v>
      </c>
      <c r="I197" s="47">
        <v>5906</v>
      </c>
      <c r="J197" s="47">
        <v>1899</v>
      </c>
      <c r="K197" s="48">
        <v>3</v>
      </c>
      <c r="L197" s="41"/>
      <c r="M197" s="42"/>
    </row>
    <row r="198" spans="1:13" s="2" customFormat="1" ht="13.5" thickBot="1">
      <c r="A198" s="22"/>
      <c r="B198" s="23"/>
      <c r="C198" s="43" t="s">
        <v>102</v>
      </c>
      <c r="D198" s="24"/>
      <c r="E198" s="44">
        <f>SUM(E194:E197)</f>
        <v>59091339</v>
      </c>
      <c r="F198" s="25"/>
      <c r="G198" s="25"/>
      <c r="H198" s="25"/>
      <c r="I198" s="25"/>
      <c r="J198" s="25"/>
      <c r="K198" s="49"/>
      <c r="L198" s="27"/>
      <c r="M198" s="28"/>
    </row>
    <row r="199" spans="1:13" s="2" customFormat="1" ht="12.75">
      <c r="A199" s="36">
        <v>13</v>
      </c>
      <c r="B199" s="37">
        <v>948</v>
      </c>
      <c r="C199" s="38" t="s">
        <v>83</v>
      </c>
      <c r="D199" s="38" t="s">
        <v>9</v>
      </c>
      <c r="E199" s="47">
        <v>1981294</v>
      </c>
      <c r="F199" s="39">
        <v>119</v>
      </c>
      <c r="G199" s="39">
        <v>107</v>
      </c>
      <c r="H199" s="39">
        <v>107</v>
      </c>
      <c r="I199" s="39">
        <v>333</v>
      </c>
      <c r="J199" s="39">
        <v>0</v>
      </c>
      <c r="K199" s="40">
        <v>3864</v>
      </c>
      <c r="L199" s="41"/>
      <c r="M199" s="42"/>
    </row>
    <row r="200" spans="1:13" s="2" customFormat="1" ht="12.75">
      <c r="A200" s="36">
        <v>13</v>
      </c>
      <c r="B200" s="37">
        <v>948</v>
      </c>
      <c r="C200" s="38" t="s">
        <v>83</v>
      </c>
      <c r="D200" s="38" t="s">
        <v>10</v>
      </c>
      <c r="E200" s="47">
        <v>1511503</v>
      </c>
      <c r="F200" s="47">
        <v>3864</v>
      </c>
      <c r="G200" s="47">
        <v>3864</v>
      </c>
      <c r="H200" s="47">
        <v>3864</v>
      </c>
      <c r="I200" s="47">
        <v>11592</v>
      </c>
      <c r="J200" s="47">
        <v>3864</v>
      </c>
      <c r="K200" s="48">
        <v>2918</v>
      </c>
      <c r="L200" s="41"/>
      <c r="M200" s="42"/>
    </row>
    <row r="201" spans="1:13" s="2" customFormat="1" ht="13.5" thickBot="1">
      <c r="A201" s="22"/>
      <c r="B201" s="23"/>
      <c r="C201" s="43" t="s">
        <v>102</v>
      </c>
      <c r="D201" s="24"/>
      <c r="E201" s="44">
        <f>SUM(E199:E200)</f>
        <v>3492797</v>
      </c>
      <c r="F201" s="25"/>
      <c r="G201" s="25"/>
      <c r="H201" s="25"/>
      <c r="I201" s="25"/>
      <c r="J201" s="25"/>
      <c r="K201" s="49"/>
      <c r="L201" s="27"/>
      <c r="M201" s="28"/>
    </row>
    <row r="202" spans="1:13" s="2" customFormat="1" ht="12.75">
      <c r="A202" s="29">
        <v>31</v>
      </c>
      <c r="B202" s="30" t="s">
        <v>84</v>
      </c>
      <c r="C202" s="31" t="s">
        <v>85</v>
      </c>
      <c r="D202" s="31" t="s">
        <v>9</v>
      </c>
      <c r="E202" s="32">
        <v>312733</v>
      </c>
      <c r="F202" s="32">
        <v>2918</v>
      </c>
      <c r="G202" s="32">
        <v>2918</v>
      </c>
      <c r="H202" s="32">
        <v>2918</v>
      </c>
      <c r="I202" s="32">
        <v>8754</v>
      </c>
      <c r="J202" s="32">
        <v>2918</v>
      </c>
      <c r="K202" s="33">
        <v>458</v>
      </c>
      <c r="L202" s="34"/>
      <c r="M202" s="35"/>
    </row>
    <row r="203" spans="1:13" s="2" customFormat="1" ht="12.75">
      <c r="A203" s="36">
        <v>31</v>
      </c>
      <c r="B203" s="37" t="s">
        <v>84</v>
      </c>
      <c r="C203" s="38" t="s">
        <v>85</v>
      </c>
      <c r="D203" s="38" t="s">
        <v>10</v>
      </c>
      <c r="E203" s="47">
        <v>178299</v>
      </c>
      <c r="F203" s="39">
        <v>573</v>
      </c>
      <c r="G203" s="39">
        <v>573</v>
      </c>
      <c r="H203" s="39">
        <v>918</v>
      </c>
      <c r="I203" s="47">
        <v>2064</v>
      </c>
      <c r="J203" s="39">
        <v>458</v>
      </c>
      <c r="K203" s="40">
        <v>488</v>
      </c>
      <c r="L203" s="41"/>
      <c r="M203" s="42"/>
    </row>
    <row r="204" spans="1:13" s="2" customFormat="1" ht="13.5" thickBot="1">
      <c r="A204" s="22"/>
      <c r="B204" s="23"/>
      <c r="C204" s="43" t="s">
        <v>102</v>
      </c>
      <c r="D204" s="24"/>
      <c r="E204" s="44">
        <f>SUM(E202:E203)</f>
        <v>491032</v>
      </c>
      <c r="F204" s="45"/>
      <c r="G204" s="45"/>
      <c r="H204" s="45"/>
      <c r="I204" s="25"/>
      <c r="J204" s="45"/>
      <c r="K204" s="46"/>
      <c r="L204" s="27"/>
      <c r="M204" s="28"/>
    </row>
    <row r="205" spans="1:13" s="2" customFormat="1" ht="12.75">
      <c r="A205" s="29">
        <v>34</v>
      </c>
      <c r="B205" s="30">
        <v>921</v>
      </c>
      <c r="C205" s="31" t="s">
        <v>86</v>
      </c>
      <c r="D205" s="31" t="s">
        <v>14</v>
      </c>
      <c r="E205" s="32">
        <v>12309020</v>
      </c>
      <c r="F205" s="61">
        <v>609</v>
      </c>
      <c r="G205" s="61">
        <v>609</v>
      </c>
      <c r="H205" s="61">
        <v>972</v>
      </c>
      <c r="I205" s="32">
        <v>2190</v>
      </c>
      <c r="J205" s="61">
        <v>488</v>
      </c>
      <c r="K205" s="62">
        <v>23017</v>
      </c>
      <c r="L205" s="34"/>
      <c r="M205" s="35"/>
    </row>
    <row r="206" spans="1:13" s="2" customFormat="1" ht="12.75">
      <c r="A206" s="36">
        <v>34</v>
      </c>
      <c r="B206" s="37">
        <v>921</v>
      </c>
      <c r="C206" s="38" t="s">
        <v>86</v>
      </c>
      <c r="D206" s="38" t="s">
        <v>15</v>
      </c>
      <c r="E206" s="47">
        <v>586824</v>
      </c>
      <c r="F206" s="47">
        <v>28177</v>
      </c>
      <c r="G206" s="47">
        <v>25514</v>
      </c>
      <c r="H206" s="47">
        <v>25484</v>
      </c>
      <c r="I206" s="47">
        <v>79175</v>
      </c>
      <c r="J206" s="47">
        <v>23955</v>
      </c>
      <c r="K206" s="48">
        <v>1347</v>
      </c>
      <c r="L206" s="41"/>
      <c r="M206" s="42"/>
    </row>
    <row r="207" spans="1:13" s="2" customFormat="1" ht="12.75">
      <c r="A207" s="36">
        <v>34</v>
      </c>
      <c r="B207" s="37">
        <v>921</v>
      </c>
      <c r="C207" s="38" t="s">
        <v>86</v>
      </c>
      <c r="D207" s="38" t="s">
        <v>9</v>
      </c>
      <c r="E207" s="47">
        <v>913259</v>
      </c>
      <c r="F207" s="47">
        <v>1347</v>
      </c>
      <c r="G207" s="47">
        <v>1347</v>
      </c>
      <c r="H207" s="47">
        <v>1347</v>
      </c>
      <c r="I207" s="47">
        <v>4041</v>
      </c>
      <c r="J207" s="47">
        <v>1347</v>
      </c>
      <c r="K207" s="48">
        <v>1628</v>
      </c>
      <c r="L207" s="41"/>
      <c r="M207" s="42"/>
    </row>
    <row r="208" spans="1:13" s="2" customFormat="1" ht="12.75">
      <c r="A208" s="36">
        <v>34</v>
      </c>
      <c r="B208" s="37">
        <v>921</v>
      </c>
      <c r="C208" s="38" t="s">
        <v>86</v>
      </c>
      <c r="D208" s="38" t="s">
        <v>10</v>
      </c>
      <c r="E208" s="47">
        <v>150644</v>
      </c>
      <c r="F208" s="47">
        <v>1628</v>
      </c>
      <c r="G208" s="47">
        <v>1628</v>
      </c>
      <c r="H208" s="47">
        <v>1628</v>
      </c>
      <c r="I208" s="47">
        <v>4884</v>
      </c>
      <c r="J208" s="47">
        <v>1628</v>
      </c>
      <c r="K208" s="48">
        <v>154</v>
      </c>
      <c r="L208" s="41"/>
      <c r="M208" s="42"/>
    </row>
    <row r="209" spans="1:13" s="2" customFormat="1" ht="13.5" thickBot="1">
      <c r="A209" s="22"/>
      <c r="B209" s="23"/>
      <c r="C209" s="43" t="s">
        <v>102</v>
      </c>
      <c r="D209" s="24"/>
      <c r="E209" s="44">
        <f>SUM(E205:E208)</f>
        <v>13959747</v>
      </c>
      <c r="F209" s="25"/>
      <c r="G209" s="25"/>
      <c r="H209" s="25"/>
      <c r="I209" s="25"/>
      <c r="J209" s="25"/>
      <c r="K209" s="49"/>
      <c r="L209" s="27"/>
      <c r="M209" s="28"/>
    </row>
    <row r="210" spans="1:13" s="2" customFormat="1" ht="12.75">
      <c r="A210" s="29">
        <v>75</v>
      </c>
      <c r="B210" s="30">
        <v>146</v>
      </c>
      <c r="C210" s="31" t="s">
        <v>87</v>
      </c>
      <c r="D210" s="31" t="s">
        <v>14</v>
      </c>
      <c r="E210" s="32">
        <v>4433880</v>
      </c>
      <c r="F210" s="61">
        <v>154</v>
      </c>
      <c r="G210" s="61">
        <v>154</v>
      </c>
      <c r="H210" s="61">
        <v>154</v>
      </c>
      <c r="I210" s="61">
        <v>462</v>
      </c>
      <c r="J210" s="61">
        <v>154</v>
      </c>
      <c r="K210" s="62">
        <v>9600</v>
      </c>
      <c r="L210" s="34"/>
      <c r="M210" s="35"/>
    </row>
    <row r="211" spans="1:13" s="2" customFormat="1" ht="12.75">
      <c r="A211" s="36">
        <v>75</v>
      </c>
      <c r="B211" s="37">
        <v>146</v>
      </c>
      <c r="C211" s="38" t="s">
        <v>87</v>
      </c>
      <c r="D211" s="38" t="s">
        <v>15</v>
      </c>
      <c r="E211" s="47">
        <v>128963</v>
      </c>
      <c r="F211" s="47">
        <v>11199</v>
      </c>
      <c r="G211" s="47">
        <v>11199</v>
      </c>
      <c r="H211" s="47">
        <v>11199</v>
      </c>
      <c r="I211" s="47">
        <v>33597</v>
      </c>
      <c r="J211" s="47">
        <v>11199</v>
      </c>
      <c r="K211" s="48">
        <v>260</v>
      </c>
      <c r="L211" s="41"/>
      <c r="M211" s="42"/>
    </row>
    <row r="212" spans="1:13" s="2" customFormat="1" ht="12.75">
      <c r="A212" s="36">
        <v>75</v>
      </c>
      <c r="B212" s="37">
        <v>146</v>
      </c>
      <c r="C212" s="38" t="s">
        <v>87</v>
      </c>
      <c r="D212" s="38" t="s">
        <v>9</v>
      </c>
      <c r="E212" s="47">
        <v>749040</v>
      </c>
      <c r="F212" s="39">
        <v>302</v>
      </c>
      <c r="G212" s="39">
        <v>302</v>
      </c>
      <c r="H212" s="39">
        <v>302</v>
      </c>
      <c r="I212" s="39">
        <v>906</v>
      </c>
      <c r="J212" s="39">
        <v>302</v>
      </c>
      <c r="K212" s="40">
        <v>1612</v>
      </c>
      <c r="L212" s="41"/>
      <c r="M212" s="42"/>
    </row>
    <row r="213" spans="1:13" s="2" customFormat="1" ht="12.75">
      <c r="A213" s="36">
        <v>75</v>
      </c>
      <c r="B213" s="37">
        <v>146</v>
      </c>
      <c r="C213" s="38" t="s">
        <v>87</v>
      </c>
      <c r="D213" s="38" t="s">
        <v>10</v>
      </c>
      <c r="E213" s="47">
        <v>56698</v>
      </c>
      <c r="F213" s="47">
        <v>1883</v>
      </c>
      <c r="G213" s="47">
        <v>1883</v>
      </c>
      <c r="H213" s="47">
        <v>1883</v>
      </c>
      <c r="I213" s="47">
        <v>5649</v>
      </c>
      <c r="J213" s="47">
        <v>1883</v>
      </c>
      <c r="K213" s="48">
        <v>134</v>
      </c>
      <c r="L213" s="41"/>
      <c r="M213" s="42"/>
    </row>
    <row r="214" spans="1:13" s="2" customFormat="1" ht="13.5" thickBot="1">
      <c r="A214" s="22"/>
      <c r="B214" s="23"/>
      <c r="C214" s="43" t="s">
        <v>102</v>
      </c>
      <c r="D214" s="24"/>
      <c r="E214" s="44">
        <f>SUM(E210:E213)</f>
        <v>5368581</v>
      </c>
      <c r="F214" s="25"/>
      <c r="G214" s="25"/>
      <c r="H214" s="25"/>
      <c r="I214" s="25"/>
      <c r="J214" s="25"/>
      <c r="K214" s="49"/>
      <c r="L214" s="27"/>
      <c r="M214" s="28"/>
    </row>
    <row r="215" spans="1:13" s="2" customFormat="1" ht="12.75">
      <c r="A215" s="29">
        <v>31</v>
      </c>
      <c r="B215" s="30">
        <v>954</v>
      </c>
      <c r="C215" s="31" t="s">
        <v>88</v>
      </c>
      <c r="D215" s="31" t="s">
        <v>9</v>
      </c>
      <c r="E215" s="32">
        <v>1224299</v>
      </c>
      <c r="F215" s="61">
        <v>157</v>
      </c>
      <c r="G215" s="61">
        <v>157</v>
      </c>
      <c r="H215" s="61">
        <v>157</v>
      </c>
      <c r="I215" s="61">
        <v>471</v>
      </c>
      <c r="J215" s="61">
        <v>157</v>
      </c>
      <c r="K215" s="62">
        <v>2060</v>
      </c>
      <c r="L215" s="34"/>
      <c r="M215" s="35"/>
    </row>
    <row r="216" spans="1:13" s="2" customFormat="1" ht="12.75">
      <c r="A216" s="36">
        <v>31</v>
      </c>
      <c r="B216" s="37">
        <v>954</v>
      </c>
      <c r="C216" s="38" t="s">
        <v>88</v>
      </c>
      <c r="D216" s="38" t="s">
        <v>10</v>
      </c>
      <c r="E216" s="47">
        <v>4169</v>
      </c>
      <c r="F216" s="47">
        <v>2456</v>
      </c>
      <c r="G216" s="47">
        <v>2384</v>
      </c>
      <c r="H216" s="47">
        <v>2375</v>
      </c>
      <c r="I216" s="47">
        <v>7215</v>
      </c>
      <c r="J216" s="47">
        <v>2159</v>
      </c>
      <c r="K216" s="48">
        <v>112</v>
      </c>
      <c r="L216" s="41"/>
      <c r="M216" s="42"/>
    </row>
    <row r="217" spans="1:13" s="2" customFormat="1" ht="13.5" thickBot="1">
      <c r="A217" s="22"/>
      <c r="B217" s="23"/>
      <c r="C217" s="43" t="s">
        <v>102</v>
      </c>
      <c r="D217" s="24"/>
      <c r="E217" s="44">
        <f>SUM(E215:E216)</f>
        <v>1228468</v>
      </c>
      <c r="F217" s="25"/>
      <c r="G217" s="25"/>
      <c r="H217" s="25"/>
      <c r="I217" s="25"/>
      <c r="J217" s="25"/>
      <c r="K217" s="49"/>
      <c r="L217" s="27"/>
      <c r="M217" s="28"/>
    </row>
    <row r="218" spans="1:13" s="2" customFormat="1" ht="13.5" thickBot="1">
      <c r="A218" s="50">
        <v>32</v>
      </c>
      <c r="B218" s="51">
        <v>126</v>
      </c>
      <c r="C218" s="52" t="s">
        <v>89</v>
      </c>
      <c r="D218" s="52" t="s">
        <v>14</v>
      </c>
      <c r="E218" s="53">
        <v>2026560</v>
      </c>
      <c r="F218" s="54">
        <v>112</v>
      </c>
      <c r="G218" s="54">
        <v>112</v>
      </c>
      <c r="H218" s="54">
        <v>112</v>
      </c>
      <c r="I218" s="54">
        <v>336</v>
      </c>
      <c r="J218" s="54">
        <v>112</v>
      </c>
      <c r="K218" s="63">
        <v>2876</v>
      </c>
      <c r="L218" s="56"/>
      <c r="M218" s="57"/>
    </row>
    <row r="219" spans="1:13" s="2" customFormat="1" ht="12.75">
      <c r="A219" s="29">
        <v>13</v>
      </c>
      <c r="B219" s="30">
        <v>2303</v>
      </c>
      <c r="C219" s="31" t="s">
        <v>90</v>
      </c>
      <c r="D219" s="31" t="s">
        <v>9</v>
      </c>
      <c r="E219" s="32">
        <v>13603</v>
      </c>
      <c r="F219" s="32">
        <v>3669</v>
      </c>
      <c r="G219" s="32">
        <v>3441</v>
      </c>
      <c r="H219" s="32">
        <v>3339</v>
      </c>
      <c r="I219" s="32">
        <v>10449</v>
      </c>
      <c r="J219" s="32">
        <v>3371</v>
      </c>
      <c r="K219" s="33">
        <v>41</v>
      </c>
      <c r="L219" s="34"/>
      <c r="M219" s="35"/>
    </row>
    <row r="220" spans="1:13" s="2" customFormat="1" ht="12.75">
      <c r="A220" s="36">
        <v>13</v>
      </c>
      <c r="B220" s="37">
        <v>2303</v>
      </c>
      <c r="C220" s="38" t="s">
        <v>90</v>
      </c>
      <c r="D220" s="38" t="s">
        <v>10</v>
      </c>
      <c r="E220" s="47">
        <v>101070</v>
      </c>
      <c r="F220" s="39">
        <v>41</v>
      </c>
      <c r="G220" s="39">
        <v>41</v>
      </c>
      <c r="H220" s="39">
        <v>41</v>
      </c>
      <c r="I220" s="39">
        <v>123</v>
      </c>
      <c r="J220" s="39">
        <v>41</v>
      </c>
      <c r="K220" s="40">
        <v>310</v>
      </c>
      <c r="L220" s="41"/>
      <c r="M220" s="42"/>
    </row>
    <row r="221" spans="1:13" s="2" customFormat="1" ht="13.5" thickBot="1">
      <c r="A221" s="22"/>
      <c r="B221" s="23"/>
      <c r="C221" s="43" t="s">
        <v>102</v>
      </c>
      <c r="D221" s="24"/>
      <c r="E221" s="44">
        <f>SUM(E219:E220)</f>
        <v>114673</v>
      </c>
      <c r="F221" s="45"/>
      <c r="G221" s="45"/>
      <c r="H221" s="45"/>
      <c r="I221" s="45"/>
      <c r="J221" s="45"/>
      <c r="K221" s="46"/>
      <c r="L221" s="27"/>
      <c r="M221" s="28"/>
    </row>
    <row r="222" spans="1:13" s="2" customFormat="1" ht="12.75">
      <c r="A222" s="36">
        <v>74</v>
      </c>
      <c r="B222" s="37">
        <v>4006</v>
      </c>
      <c r="C222" s="38" t="s">
        <v>91</v>
      </c>
      <c r="D222" s="38" t="s">
        <v>14</v>
      </c>
      <c r="E222" s="47">
        <v>3734832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0">
        <v>9097</v>
      </c>
      <c r="L222" s="41"/>
      <c r="M222" s="42"/>
    </row>
    <row r="223" spans="1:13" s="2" customFormat="1" ht="12.75">
      <c r="A223" s="36">
        <v>74</v>
      </c>
      <c r="B223" s="37">
        <v>4006</v>
      </c>
      <c r="C223" s="38" t="s">
        <v>91</v>
      </c>
      <c r="D223" s="38" t="s">
        <v>9</v>
      </c>
      <c r="E223" s="47">
        <v>384870</v>
      </c>
      <c r="F223" s="47">
        <v>12404</v>
      </c>
      <c r="G223" s="47">
        <v>11212</v>
      </c>
      <c r="H223" s="47">
        <v>11192</v>
      </c>
      <c r="I223" s="47">
        <v>34808</v>
      </c>
      <c r="J223" s="47">
        <v>10349</v>
      </c>
      <c r="K223" s="48">
        <v>835</v>
      </c>
      <c r="L223" s="41"/>
      <c r="M223" s="42"/>
    </row>
    <row r="224" spans="1:13" s="2" customFormat="1" ht="13.5" thickBot="1">
      <c r="A224" s="22"/>
      <c r="B224" s="23"/>
      <c r="C224" s="43" t="s">
        <v>102</v>
      </c>
      <c r="D224" s="24"/>
      <c r="E224" s="44">
        <f>SUM(E222:E223)</f>
        <v>4119702</v>
      </c>
      <c r="F224" s="25"/>
      <c r="G224" s="25"/>
      <c r="H224" s="25"/>
      <c r="I224" s="25"/>
      <c r="J224" s="25"/>
      <c r="K224" s="49"/>
      <c r="L224" s="27"/>
      <c r="M224" s="28"/>
    </row>
    <row r="225" spans="1:13" s="2" customFormat="1" ht="13.5" thickBot="1">
      <c r="A225" s="50">
        <v>34</v>
      </c>
      <c r="B225" s="51">
        <v>2369</v>
      </c>
      <c r="C225" s="52" t="s">
        <v>92</v>
      </c>
      <c r="D225" s="52" t="s">
        <v>9</v>
      </c>
      <c r="E225" s="53">
        <v>78376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63">
        <v>124</v>
      </c>
      <c r="L225" s="56"/>
      <c r="M225" s="57"/>
    </row>
    <row r="226" spans="1:13" s="2" customFormat="1" ht="12.75">
      <c r="A226" s="36">
        <v>31</v>
      </c>
      <c r="B226" s="37" t="s">
        <v>93</v>
      </c>
      <c r="C226" s="38" t="s">
        <v>94</v>
      </c>
      <c r="D226" s="38" t="s">
        <v>14</v>
      </c>
      <c r="E226" s="47">
        <v>538885090</v>
      </c>
      <c r="F226" s="39">
        <v>108</v>
      </c>
      <c r="G226" s="39">
        <v>108</v>
      </c>
      <c r="H226" s="39">
        <v>108</v>
      </c>
      <c r="I226" s="39">
        <v>324</v>
      </c>
      <c r="J226" s="39">
        <v>72</v>
      </c>
      <c r="K226" s="48">
        <v>274754</v>
      </c>
      <c r="L226" s="41">
        <v>1665231</v>
      </c>
      <c r="M226" s="42" t="s">
        <v>119</v>
      </c>
    </row>
    <row r="227" spans="1:13" s="2" customFormat="1" ht="12.75">
      <c r="A227" s="36">
        <v>31</v>
      </c>
      <c r="B227" s="37" t="s">
        <v>93</v>
      </c>
      <c r="C227" s="38" t="s">
        <v>94</v>
      </c>
      <c r="D227" s="38" t="s">
        <v>15</v>
      </c>
      <c r="E227" s="47">
        <v>49965351</v>
      </c>
      <c r="F227" s="47">
        <v>324783</v>
      </c>
      <c r="G227" s="47">
        <v>335983</v>
      </c>
      <c r="H227" s="47">
        <v>291732</v>
      </c>
      <c r="I227" s="47">
        <v>952498</v>
      </c>
      <c r="J227" s="47">
        <v>242092</v>
      </c>
      <c r="K227" s="48">
        <v>23877</v>
      </c>
      <c r="L227" s="41">
        <v>1219957</v>
      </c>
      <c r="M227" s="42"/>
    </row>
    <row r="228" spans="1:13" s="2" customFormat="1" ht="12.75">
      <c r="A228" s="36">
        <v>31</v>
      </c>
      <c r="B228" s="37" t="s">
        <v>93</v>
      </c>
      <c r="C228" s="38" t="s">
        <v>94</v>
      </c>
      <c r="D228" s="38" t="s">
        <v>9</v>
      </c>
      <c r="E228" s="47">
        <v>118277312</v>
      </c>
      <c r="F228" s="47">
        <v>32876</v>
      </c>
      <c r="G228" s="47">
        <v>33244</v>
      </c>
      <c r="H228" s="47">
        <v>28658</v>
      </c>
      <c r="I228" s="47">
        <v>94778</v>
      </c>
      <c r="J228" s="47">
        <v>27523</v>
      </c>
      <c r="K228" s="48">
        <v>184539</v>
      </c>
      <c r="L228" s="41">
        <v>11828683</v>
      </c>
      <c r="M228" s="42"/>
    </row>
    <row r="229" spans="1:13" s="2" customFormat="1" ht="12.75">
      <c r="A229" s="36">
        <v>31</v>
      </c>
      <c r="B229" s="37" t="s">
        <v>93</v>
      </c>
      <c r="C229" s="38" t="s">
        <v>94</v>
      </c>
      <c r="D229" s="38" t="s">
        <v>10</v>
      </c>
      <c r="E229" s="47">
        <v>158564279</v>
      </c>
      <c r="F229" s="47">
        <v>253287</v>
      </c>
      <c r="G229" s="47">
        <v>256072</v>
      </c>
      <c r="H229" s="47">
        <v>221025</v>
      </c>
      <c r="I229" s="47">
        <v>730384</v>
      </c>
      <c r="J229" s="47">
        <v>208775</v>
      </c>
      <c r="K229" s="48">
        <v>675902</v>
      </c>
      <c r="L229" s="41">
        <v>118501794</v>
      </c>
      <c r="M229" s="42"/>
    </row>
    <row r="230" spans="1:13" s="2" customFormat="1" ht="13.5" thickBot="1">
      <c r="A230" s="22"/>
      <c r="B230" s="23"/>
      <c r="C230" s="43" t="s">
        <v>102</v>
      </c>
      <c r="D230" s="24"/>
      <c r="E230" s="44">
        <f>E226+E227+E228+E229</f>
        <v>865692032</v>
      </c>
      <c r="F230" s="25"/>
      <c r="G230" s="25"/>
      <c r="H230" s="25"/>
      <c r="I230" s="25"/>
      <c r="J230" s="25"/>
      <c r="K230" s="46"/>
      <c r="L230" s="27"/>
      <c r="M230" s="28"/>
    </row>
    <row r="231" spans="1:13" s="2" customFormat="1" ht="12.75">
      <c r="A231" s="29">
        <v>13</v>
      </c>
      <c r="B231" s="30">
        <v>2526</v>
      </c>
      <c r="C231" s="31" t="s">
        <v>121</v>
      </c>
      <c r="D231" s="31" t="s">
        <v>15</v>
      </c>
      <c r="E231" s="32">
        <v>103767</v>
      </c>
      <c r="F231" s="61">
        <v>145</v>
      </c>
      <c r="G231" s="61">
        <v>153</v>
      </c>
      <c r="H231" s="61">
        <v>135</v>
      </c>
      <c r="I231" s="61">
        <v>433</v>
      </c>
      <c r="J231" s="61">
        <v>146</v>
      </c>
      <c r="K231" s="62">
        <v>123</v>
      </c>
      <c r="L231" s="34"/>
      <c r="M231" s="35"/>
    </row>
    <row r="232" spans="1:13" s="2" customFormat="1" ht="12.75">
      <c r="A232" s="36">
        <v>13</v>
      </c>
      <c r="B232" s="37">
        <v>2526</v>
      </c>
      <c r="C232" s="31" t="s">
        <v>121</v>
      </c>
      <c r="D232" s="38" t="s">
        <v>9</v>
      </c>
      <c r="E232" s="47">
        <v>199051</v>
      </c>
      <c r="F232" s="39">
        <v>498</v>
      </c>
      <c r="G232" s="39">
        <v>530</v>
      </c>
      <c r="H232" s="39">
        <v>465</v>
      </c>
      <c r="I232" s="47">
        <v>1493</v>
      </c>
      <c r="J232" s="39">
        <v>505</v>
      </c>
      <c r="K232" s="40">
        <v>424</v>
      </c>
      <c r="L232" s="41"/>
      <c r="M232" s="42"/>
    </row>
    <row r="233" spans="1:13" s="2" customFormat="1" ht="12.75">
      <c r="A233" s="36">
        <v>13</v>
      </c>
      <c r="B233" s="37">
        <v>2526</v>
      </c>
      <c r="C233" s="31" t="s">
        <v>121</v>
      </c>
      <c r="D233" s="38" t="s">
        <v>10</v>
      </c>
      <c r="E233" s="47">
        <v>30361</v>
      </c>
      <c r="F233" s="39">
        <v>17</v>
      </c>
      <c r="G233" s="39">
        <v>18</v>
      </c>
      <c r="H233" s="39">
        <v>16</v>
      </c>
      <c r="I233" s="39">
        <v>51</v>
      </c>
      <c r="J233" s="39">
        <v>17</v>
      </c>
      <c r="K233" s="40">
        <v>15</v>
      </c>
      <c r="L233" s="41"/>
      <c r="M233" s="42"/>
    </row>
    <row r="234" spans="1:13" s="2" customFormat="1" ht="13.5" thickBot="1">
      <c r="A234" s="22"/>
      <c r="B234" s="23"/>
      <c r="C234" s="43" t="s">
        <v>102</v>
      </c>
      <c r="D234" s="24"/>
      <c r="E234" s="44">
        <f>SUM(E231:E233)</f>
        <v>333179</v>
      </c>
      <c r="F234" s="45"/>
      <c r="G234" s="45"/>
      <c r="H234" s="45"/>
      <c r="I234" s="45"/>
      <c r="J234" s="45"/>
      <c r="K234" s="46"/>
      <c r="L234" s="27"/>
      <c r="M234" s="28"/>
    </row>
    <row r="235" spans="1:13" s="2" customFormat="1" ht="12.75">
      <c r="A235" s="29">
        <v>34</v>
      </c>
      <c r="B235" s="30">
        <v>2354</v>
      </c>
      <c r="C235" s="31" t="s">
        <v>95</v>
      </c>
      <c r="D235" s="31" t="s">
        <v>9</v>
      </c>
      <c r="E235" s="32">
        <v>3114784</v>
      </c>
      <c r="F235" s="32">
        <v>9746</v>
      </c>
      <c r="G235" s="32">
        <v>8809</v>
      </c>
      <c r="H235" s="32">
        <v>8795</v>
      </c>
      <c r="I235" s="32">
        <v>27350</v>
      </c>
      <c r="J235" s="32">
        <v>8132</v>
      </c>
      <c r="K235" s="33">
        <v>7148</v>
      </c>
      <c r="L235" s="34">
        <v>48012</v>
      </c>
      <c r="M235" s="35"/>
    </row>
    <row r="236" spans="1:13" s="2" customFormat="1" ht="12.75">
      <c r="A236" s="36">
        <v>34</v>
      </c>
      <c r="B236" s="37">
        <v>2354</v>
      </c>
      <c r="C236" s="38" t="s">
        <v>95</v>
      </c>
      <c r="D236" s="38" t="s">
        <v>10</v>
      </c>
      <c r="E236" s="47">
        <v>10904593</v>
      </c>
      <c r="F236" s="47">
        <v>28324</v>
      </c>
      <c r="G236" s="47">
        <v>25603</v>
      </c>
      <c r="H236" s="47">
        <v>25557</v>
      </c>
      <c r="I236" s="47">
        <v>79484</v>
      </c>
      <c r="J236" s="47">
        <v>23632</v>
      </c>
      <c r="K236" s="48">
        <v>20772</v>
      </c>
      <c r="L236" s="41">
        <v>4134581</v>
      </c>
      <c r="M236" s="42"/>
    </row>
    <row r="237" spans="1:13" s="2" customFormat="1" ht="13.5" thickBot="1">
      <c r="A237" s="22"/>
      <c r="B237" s="23"/>
      <c r="C237" s="43" t="s">
        <v>102</v>
      </c>
      <c r="D237" s="24"/>
      <c r="E237" s="44">
        <f>SUM(E235:E236)</f>
        <v>14019377</v>
      </c>
      <c r="F237" s="25"/>
      <c r="G237" s="25"/>
      <c r="H237" s="25"/>
      <c r="I237" s="25"/>
      <c r="J237" s="25"/>
      <c r="K237" s="49"/>
      <c r="L237" s="27"/>
      <c r="M237" s="28"/>
    </row>
    <row r="238" spans="1:13" s="2" customFormat="1" ht="12.75">
      <c r="A238" s="68">
        <v>16</v>
      </c>
      <c r="B238" s="69">
        <v>2008</v>
      </c>
      <c r="C238" s="70" t="s">
        <v>96</v>
      </c>
      <c r="D238" s="70" t="s">
        <v>9</v>
      </c>
      <c r="E238" s="71">
        <v>799181</v>
      </c>
      <c r="F238" s="72">
        <v>1449</v>
      </c>
      <c r="G238" s="72">
        <v>1449</v>
      </c>
      <c r="H238" s="72">
        <v>1449</v>
      </c>
      <c r="I238" s="72">
        <v>4347</v>
      </c>
      <c r="J238" s="72">
        <v>1449</v>
      </c>
      <c r="K238" s="73">
        <v>1449</v>
      </c>
      <c r="L238" s="74"/>
      <c r="M238" s="75" t="s">
        <v>112</v>
      </c>
    </row>
    <row r="239" spans="1:13" s="2" customFormat="1" ht="12.75">
      <c r="A239" s="76"/>
      <c r="B239" s="77"/>
      <c r="C239" s="78"/>
      <c r="D239" s="78" t="s">
        <v>10</v>
      </c>
      <c r="E239" s="79">
        <v>0</v>
      </c>
      <c r="F239" s="80"/>
      <c r="G239" s="80"/>
      <c r="H239" s="80"/>
      <c r="I239" s="80"/>
      <c r="J239" s="80"/>
      <c r="K239" s="81">
        <v>176</v>
      </c>
      <c r="L239" s="34"/>
      <c r="M239" s="35" t="s">
        <v>113</v>
      </c>
    </row>
    <row r="240" spans="1:13" s="2" customFormat="1" ht="13.5" thickBot="1">
      <c r="A240" s="82"/>
      <c r="B240" s="83"/>
      <c r="C240" s="84" t="s">
        <v>102</v>
      </c>
      <c r="D240" s="85"/>
      <c r="E240" s="86">
        <f>E238</f>
        <v>799181</v>
      </c>
      <c r="F240" s="87"/>
      <c r="G240" s="87"/>
      <c r="H240" s="87"/>
      <c r="I240" s="87"/>
      <c r="J240" s="87"/>
      <c r="K240" s="88"/>
      <c r="L240" s="27"/>
      <c r="M240" s="28"/>
    </row>
    <row r="241" spans="1:13" s="2" customFormat="1" ht="12.75">
      <c r="A241" s="29">
        <v>87</v>
      </c>
      <c r="B241" s="30">
        <v>6201</v>
      </c>
      <c r="C241" s="31" t="s">
        <v>97</v>
      </c>
      <c r="D241" s="31" t="s">
        <v>9</v>
      </c>
      <c r="E241" s="32">
        <v>477765</v>
      </c>
      <c r="F241" s="61">
        <v>93</v>
      </c>
      <c r="G241" s="61">
        <v>93</v>
      </c>
      <c r="H241" s="61">
        <v>93</v>
      </c>
      <c r="I241" s="61">
        <v>279</v>
      </c>
      <c r="J241" s="61">
        <v>93</v>
      </c>
      <c r="K241" s="62">
        <v>656</v>
      </c>
      <c r="L241" s="34"/>
      <c r="M241" s="35"/>
    </row>
    <row r="242" spans="1:13" s="2" customFormat="1" ht="12.75">
      <c r="A242" s="36">
        <v>87</v>
      </c>
      <c r="B242" s="37">
        <v>6201</v>
      </c>
      <c r="C242" s="38" t="s">
        <v>97</v>
      </c>
      <c r="D242" s="38" t="s">
        <v>10</v>
      </c>
      <c r="E242" s="47">
        <v>14982</v>
      </c>
      <c r="F242" s="47">
        <v>2437071</v>
      </c>
      <c r="G242" s="47">
        <v>2426749</v>
      </c>
      <c r="H242" s="47">
        <v>2189926</v>
      </c>
      <c r="I242" s="47">
        <v>7053746</v>
      </c>
      <c r="J242" s="47">
        <v>2036127</v>
      </c>
      <c r="K242" s="48">
        <v>93</v>
      </c>
      <c r="L242" s="41">
        <v>1957</v>
      </c>
      <c r="M242" s="42"/>
    </row>
    <row r="243" spans="1:13" s="2" customFormat="1" ht="13.5" thickBot="1">
      <c r="A243" s="22"/>
      <c r="B243" s="23"/>
      <c r="C243" s="43" t="s">
        <v>102</v>
      </c>
      <c r="D243" s="24"/>
      <c r="E243" s="44">
        <f>SUM(E241:E242)</f>
        <v>492747</v>
      </c>
      <c r="F243" s="25"/>
      <c r="G243" s="25"/>
      <c r="H243" s="25"/>
      <c r="I243" s="25"/>
      <c r="J243" s="25"/>
      <c r="K243" s="49"/>
      <c r="L243" s="27"/>
      <c r="M243" s="28"/>
    </row>
    <row r="244" spans="1:13" s="2" customFormat="1" ht="12.75">
      <c r="A244" s="29"/>
      <c r="B244" s="30"/>
      <c r="C244" s="31"/>
      <c r="D244" s="31"/>
      <c r="E244" s="32"/>
      <c r="F244" s="32"/>
      <c r="G244" s="32"/>
      <c r="H244" s="32"/>
      <c r="I244" s="32"/>
      <c r="J244" s="32"/>
      <c r="K244" s="33"/>
      <c r="L244" s="34"/>
      <c r="M244" s="35"/>
    </row>
    <row r="245" spans="1:13" s="2" customFormat="1" ht="12.75">
      <c r="A245" s="36"/>
      <c r="B245" s="37"/>
      <c r="C245" s="38"/>
      <c r="D245" s="89" t="s">
        <v>103</v>
      </c>
      <c r="E245" s="90">
        <f>E246+E247+E248+E249</f>
        <v>1254366834</v>
      </c>
      <c r="F245" s="47"/>
      <c r="G245" s="47"/>
      <c r="H245" s="47"/>
      <c r="I245" s="47"/>
      <c r="J245" s="47"/>
      <c r="K245" s="48"/>
      <c r="L245" s="41"/>
      <c r="M245" s="42"/>
    </row>
    <row r="246" spans="1:13" s="2" customFormat="1" ht="12.75">
      <c r="A246" s="36"/>
      <c r="B246" s="37"/>
      <c r="C246" s="38"/>
      <c r="D246" s="89" t="s">
        <v>14</v>
      </c>
      <c r="E246" s="90">
        <f>E11+E23+E40+E68+E74+E88+E91+E96+E105+E119+E133+E137+E165+E190+E194+E205+E210+E218++E222+E226</f>
        <v>704962738</v>
      </c>
      <c r="F246" s="47"/>
      <c r="G246" s="47"/>
      <c r="H246" s="47"/>
      <c r="I246" s="47"/>
      <c r="J246" s="47"/>
      <c r="K246" s="91"/>
      <c r="L246" s="41"/>
      <c r="M246" s="42"/>
    </row>
    <row r="247" spans="1:13" s="2" customFormat="1" ht="12.75">
      <c r="A247" s="36"/>
      <c r="B247" s="37"/>
      <c r="C247" s="38"/>
      <c r="D247" s="89" t="s">
        <v>15</v>
      </c>
      <c r="E247" s="90">
        <f>E22+E41+E51+E78+E92+E112+E116+E147+E157+E175+E195+E206+E211+E227+E231</f>
        <v>81811507</v>
      </c>
      <c r="F247" s="47"/>
      <c r="G247" s="47"/>
      <c r="H247" s="47"/>
      <c r="I247" s="47"/>
      <c r="J247" s="47"/>
      <c r="K247" s="91"/>
      <c r="L247" s="41"/>
      <c r="M247" s="42"/>
    </row>
    <row r="248" spans="1:13" s="2" customFormat="1" ht="12.75">
      <c r="A248" s="36"/>
      <c r="B248" s="37"/>
      <c r="C248" s="38"/>
      <c r="D248" s="89" t="s">
        <v>9</v>
      </c>
      <c r="E248" s="90">
        <f>78392224+14888028+E228</f>
        <v>211557564</v>
      </c>
      <c r="F248" s="47"/>
      <c r="G248" s="47"/>
      <c r="H248" s="47"/>
      <c r="I248" s="47"/>
      <c r="J248" s="47"/>
      <c r="K248" s="91"/>
      <c r="L248" s="41"/>
      <c r="M248" s="42"/>
    </row>
    <row r="249" spans="1:13" s="2" customFormat="1" ht="12.75">
      <c r="A249" s="36"/>
      <c r="B249" s="37"/>
      <c r="C249" s="38"/>
      <c r="D249" s="89" t="s">
        <v>10</v>
      </c>
      <c r="E249" s="90">
        <f>86358873+11111873+E229</f>
        <v>256035025</v>
      </c>
      <c r="F249" s="47"/>
      <c r="G249" s="47"/>
      <c r="H249" s="47"/>
      <c r="I249" s="47"/>
      <c r="J249" s="47"/>
      <c r="K249" s="91"/>
      <c r="L249" s="41"/>
      <c r="M249" s="42"/>
    </row>
    <row r="250" spans="1:13" s="2" customFormat="1" ht="12.75">
      <c r="A250" s="36"/>
      <c r="B250" s="37"/>
      <c r="C250" s="38"/>
      <c r="D250" s="38"/>
      <c r="E250" s="90"/>
      <c r="F250" s="90"/>
      <c r="G250" s="90"/>
      <c r="H250" s="90"/>
      <c r="I250" s="90"/>
      <c r="J250" s="90"/>
      <c r="K250" s="91"/>
      <c r="L250" s="41"/>
      <c r="M250" s="42"/>
    </row>
    <row r="251" spans="1:13" s="2" customFormat="1" ht="12.75">
      <c r="A251" s="36"/>
      <c r="B251" s="37"/>
      <c r="C251" s="38"/>
      <c r="D251" s="89" t="s">
        <v>104</v>
      </c>
      <c r="E251" s="47"/>
      <c r="F251" s="47"/>
      <c r="G251" s="47"/>
      <c r="H251" s="47"/>
      <c r="I251" s="47"/>
      <c r="J251" s="47"/>
      <c r="K251" s="48"/>
      <c r="L251" s="41"/>
      <c r="M251" s="42"/>
    </row>
    <row r="252" spans="1:13" s="2" customFormat="1" ht="12.75">
      <c r="A252" s="36"/>
      <c r="B252" s="37"/>
      <c r="C252" s="38"/>
      <c r="D252" s="89" t="s">
        <v>105</v>
      </c>
      <c r="E252" s="47"/>
      <c r="F252" s="47"/>
      <c r="G252" s="47"/>
      <c r="H252" s="47"/>
      <c r="I252" s="47"/>
      <c r="J252" s="47"/>
      <c r="K252" s="48"/>
      <c r="L252" s="41"/>
      <c r="M252" s="42"/>
    </row>
    <row r="253" spans="1:13" s="2" customFormat="1" ht="12.75">
      <c r="A253" s="36"/>
      <c r="B253" s="37"/>
      <c r="C253" s="38"/>
      <c r="D253" s="89" t="s">
        <v>103</v>
      </c>
      <c r="E253" s="90">
        <f>E254+E255+E256+E257</f>
        <v>865692032</v>
      </c>
      <c r="F253" s="47"/>
      <c r="G253" s="47"/>
      <c r="H253" s="47"/>
      <c r="I253" s="47"/>
      <c r="J253" s="47"/>
      <c r="K253" s="48"/>
      <c r="L253" s="41"/>
      <c r="M253" s="42"/>
    </row>
    <row r="254" spans="1:13" s="2" customFormat="1" ht="12.75">
      <c r="A254" s="36"/>
      <c r="B254" s="37"/>
      <c r="C254" s="38"/>
      <c r="D254" s="89" t="s">
        <v>14</v>
      </c>
      <c r="E254" s="90">
        <v>538885090</v>
      </c>
      <c r="F254" s="47"/>
      <c r="G254" s="47"/>
      <c r="H254" s="47"/>
      <c r="I254" s="47"/>
      <c r="J254" s="47"/>
      <c r="K254" s="48"/>
      <c r="L254" s="41"/>
      <c r="M254" s="42"/>
    </row>
    <row r="255" spans="1:13" s="2" customFormat="1" ht="12.75">
      <c r="A255" s="36"/>
      <c r="B255" s="37"/>
      <c r="C255" s="38"/>
      <c r="D255" s="89" t="s">
        <v>15</v>
      </c>
      <c r="E255" s="90">
        <v>49965351</v>
      </c>
      <c r="F255" s="47"/>
      <c r="G255" s="47"/>
      <c r="H255" s="47"/>
      <c r="I255" s="47"/>
      <c r="J255" s="47"/>
      <c r="K255" s="48"/>
      <c r="L255" s="41"/>
      <c r="M255" s="42"/>
    </row>
    <row r="256" spans="1:13" s="2" customFormat="1" ht="12.75">
      <c r="A256" s="36"/>
      <c r="B256" s="37"/>
      <c r="C256" s="38"/>
      <c r="D256" s="89" t="s">
        <v>9</v>
      </c>
      <c r="E256" s="90">
        <v>118277312</v>
      </c>
      <c r="F256" s="47"/>
      <c r="G256" s="47"/>
      <c r="H256" s="47"/>
      <c r="I256" s="47"/>
      <c r="J256" s="47"/>
      <c r="K256" s="48"/>
      <c r="L256" s="41"/>
      <c r="M256" s="42"/>
    </row>
    <row r="257" spans="1:13" s="2" customFormat="1" ht="12.75">
      <c r="A257" s="36"/>
      <c r="B257" s="37"/>
      <c r="C257" s="38"/>
      <c r="D257" s="89" t="s">
        <v>10</v>
      </c>
      <c r="E257" s="90">
        <v>158564279</v>
      </c>
      <c r="F257" s="47"/>
      <c r="G257" s="47"/>
      <c r="H257" s="47"/>
      <c r="I257" s="47"/>
      <c r="J257" s="47"/>
      <c r="K257" s="48"/>
      <c r="L257" s="41"/>
      <c r="M257" s="42"/>
    </row>
    <row r="258" spans="1:13" s="2" customFormat="1" ht="12.75">
      <c r="A258" s="36"/>
      <c r="B258" s="37"/>
      <c r="C258" s="38"/>
      <c r="D258" s="38"/>
      <c r="E258" s="47"/>
      <c r="F258" s="47"/>
      <c r="G258" s="47"/>
      <c r="H258" s="47"/>
      <c r="I258" s="47"/>
      <c r="J258" s="47"/>
      <c r="K258" s="48"/>
      <c r="L258" s="41"/>
      <c r="M258" s="42"/>
    </row>
    <row r="261" spans="1:12" s="2" customFormat="1" ht="12.75">
      <c r="A261" s="92"/>
      <c r="B261" s="92"/>
      <c r="C261" s="92"/>
      <c r="E261" s="8"/>
      <c r="F261" s="92"/>
      <c r="G261" s="93"/>
      <c r="L261" s="8"/>
    </row>
    <row r="262" spans="1:12" s="2" customFormat="1" ht="12.75">
      <c r="A262" s="92"/>
      <c r="B262" s="94" t="s">
        <v>114</v>
      </c>
      <c r="C262" s="94"/>
      <c r="D262" s="95"/>
      <c r="E262" s="8"/>
      <c r="F262" s="92"/>
      <c r="G262" s="93"/>
      <c r="L262" s="8"/>
    </row>
    <row r="263" spans="1:12" s="2" customFormat="1" ht="12.75">
      <c r="A263" s="92"/>
      <c r="B263" s="94"/>
      <c r="C263" s="94"/>
      <c r="D263" s="95"/>
      <c r="E263" s="8"/>
      <c r="F263" s="92"/>
      <c r="G263" s="93"/>
      <c r="L263" s="8"/>
    </row>
    <row r="264" spans="1:12" s="2" customFormat="1" ht="12.75">
      <c r="A264" s="92"/>
      <c r="B264" s="94"/>
      <c r="C264" s="94"/>
      <c r="D264" s="95"/>
      <c r="E264" s="8"/>
      <c r="F264" s="92"/>
      <c r="G264" s="93"/>
      <c r="L264" s="8"/>
    </row>
    <row r="265" spans="1:12" s="2" customFormat="1" ht="12.75">
      <c r="A265" s="92" t="s">
        <v>115</v>
      </c>
      <c r="B265" s="94" t="s">
        <v>116</v>
      </c>
      <c r="C265" s="94"/>
      <c r="D265" s="95"/>
      <c r="E265" s="8"/>
      <c r="F265" s="92"/>
      <c r="G265" s="93"/>
      <c r="L265" s="8"/>
    </row>
    <row r="266" spans="1:12" s="2" customFormat="1" ht="12.75">
      <c r="A266" s="92"/>
      <c r="B266" s="92"/>
      <c r="C266" s="92"/>
      <c r="E266" s="8"/>
      <c r="F266" s="92"/>
      <c r="G266" s="93"/>
      <c r="L266" s="8"/>
    </row>
  </sheetData>
  <sheetProtection/>
  <mergeCells count="3">
    <mergeCell ref="A1:U1"/>
    <mergeCell ref="A3:U3"/>
    <mergeCell ref="B2:M2"/>
  </mergeCells>
  <printOptions/>
  <pageMargins left="0.4330708661417323" right="0.1968503937007874" top="0.15748031496062992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энергии (детализированный)</dc:title>
  <dc:subject/>
  <dc:creator/>
  <cp:keywords/>
  <dc:description/>
  <cp:lastModifiedBy>Зырянова Елена</cp:lastModifiedBy>
  <cp:lastPrinted>2011-06-16T08:07:10Z</cp:lastPrinted>
  <dcterms:created xsi:type="dcterms:W3CDTF">2011-06-15T07:46:20Z</dcterms:created>
  <dcterms:modified xsi:type="dcterms:W3CDTF">2011-06-16T08:08:13Z</dcterms:modified>
  <cp:category/>
  <cp:version/>
  <cp:contentType/>
  <cp:contentStatus/>
</cp:coreProperties>
</file>