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15" windowWidth="15480" windowHeight="11640" firstSheet="22" activeTab="22"/>
  </bookViews>
  <sheets>
    <sheet name="февраль" sheetId="4" r:id="rId1"/>
    <sheet name="март" sheetId="3" r:id="rId2"/>
    <sheet name="апрель" sheetId="1" r:id="rId3"/>
    <sheet name="май" sheetId="5" r:id="rId4"/>
    <sheet name="Июль" sheetId="7" r:id="rId5"/>
    <sheet name="июнь " sheetId="6" r:id="rId6"/>
    <sheet name="Август" sheetId="8" r:id="rId7"/>
    <sheet name="Сентябрь" sheetId="9" r:id="rId8"/>
    <sheet name="1" sheetId="10" r:id="rId9"/>
    <sheet name="Октябрь" sheetId="11" r:id="rId10"/>
    <sheet name="Ноябрь" sheetId="12" r:id="rId11"/>
    <sheet name="Декабрь" sheetId="13" r:id="rId12"/>
    <sheet name="Январь 2015г." sheetId="14" r:id="rId13"/>
    <sheet name="Февраль 2015г." sheetId="15" r:id="rId14"/>
    <sheet name="Март 2015г." sheetId="16" r:id="rId15"/>
    <sheet name="Апрель 2015г." sheetId="17" r:id="rId16"/>
    <sheet name="Май 2015г." sheetId="18" r:id="rId17"/>
    <sheet name="МРСК 100%" sheetId="20" r:id="rId18"/>
    <sheet name="Июнь 2015г." sheetId="19" r:id="rId19"/>
    <sheet name="Июнь" sheetId="21" r:id="rId20"/>
    <sheet name="Июль 2015г." sheetId="22" r:id="rId21"/>
    <sheet name="Июль 2015 " sheetId="23" r:id="rId22"/>
    <sheet name="Октябрь 2015" sheetId="28" r:id="rId23"/>
  </sheets>
  <definedNames>
    <definedName name="_xlnm._FilterDatabase" localSheetId="6" hidden="1">Август!$A$9:$H$282</definedName>
    <definedName name="_xlnm._FilterDatabase" localSheetId="2" hidden="1">апрель!$A$5:$H$275</definedName>
    <definedName name="_xlnm._FilterDatabase" localSheetId="15" hidden="1">'Апрель 2015г.'!$E$1:$E$288</definedName>
    <definedName name="_xlnm._FilterDatabase" localSheetId="11" hidden="1">Декабрь!$A$7:$H$284</definedName>
    <definedName name="_xlnm._FilterDatabase" localSheetId="4" hidden="1">Июль!$A$7:$H$280</definedName>
    <definedName name="_xlnm._FilterDatabase" localSheetId="20" hidden="1">'Июль 2015г.'!$E$1:$E$219</definedName>
    <definedName name="_xlnm._FilterDatabase" localSheetId="5" hidden="1">'июнь '!$E$1:$E$277</definedName>
    <definedName name="_xlnm._FilterDatabase" localSheetId="18" hidden="1">'Июнь 2015г.'!$E$1:$E$332</definedName>
    <definedName name="_xlnm._FilterDatabase" localSheetId="3" hidden="1">май!$A$8:$H$280</definedName>
    <definedName name="_xlnm._FilterDatabase" localSheetId="16" hidden="1">'Май 2015г.'!$E$1:$E$286</definedName>
    <definedName name="_xlnm._FilterDatabase" localSheetId="1" hidden="1">март!$A$5:$H$282</definedName>
    <definedName name="_xlnm._FilterDatabase" localSheetId="14" hidden="1">'Март 2015г.'!$E$1:$E$290</definedName>
    <definedName name="_xlnm._FilterDatabase" localSheetId="10" hidden="1">Ноябрь!$A$7:$H$283</definedName>
    <definedName name="_xlnm._FilterDatabase" localSheetId="9" hidden="1">Октябрь!$A$7:$H$283</definedName>
    <definedName name="_xlnm._FilterDatabase" localSheetId="7" hidden="1">Сентябрь!$A$7:$H$281</definedName>
    <definedName name="_xlnm._FilterDatabase" localSheetId="0" hidden="1">февраль!$A$5:$I$279</definedName>
    <definedName name="_xlnm._FilterDatabase" localSheetId="13" hidden="1">'Февраль 2015г.'!$E$1:$E$288</definedName>
    <definedName name="_xlnm._FilterDatabase" localSheetId="12" hidden="1">'Январь 2015г.'!$A$7:$H$284</definedName>
  </definedNames>
  <calcPr calcId="145621"/>
</workbook>
</file>

<file path=xl/calcChain.xml><?xml version="1.0" encoding="utf-8"?>
<calcChain xmlns="http://schemas.openxmlformats.org/spreadsheetml/2006/main">
  <c r="F237" i="28" l="1"/>
  <c r="F241" i="28"/>
  <c r="F207" i="28"/>
  <c r="H207" i="28"/>
  <c r="H233" i="28"/>
  <c r="G233" i="28"/>
  <c r="F233" i="28"/>
  <c r="H226" i="28"/>
  <c r="F226" i="28"/>
  <c r="H222" i="28"/>
  <c r="F222" i="28"/>
  <c r="F21" i="28"/>
  <c r="H21" i="28"/>
  <c r="H217" i="23" l="1"/>
  <c r="G217" i="23"/>
  <c r="F217" i="23"/>
  <c r="H210" i="23"/>
  <c r="G210" i="23"/>
  <c r="F210" i="23"/>
  <c r="F84" i="22"/>
  <c r="F122" i="22"/>
  <c r="F119" i="22"/>
  <c r="F126" i="22"/>
  <c r="H126" i="22"/>
  <c r="F206" i="22"/>
  <c r="H188" i="22"/>
  <c r="F188" i="22"/>
  <c r="H210" i="22"/>
  <c r="G210" i="22"/>
  <c r="F210" i="22"/>
  <c r="F203" i="22"/>
  <c r="H216" i="22"/>
  <c r="G216" i="22"/>
  <c r="F216" i="22"/>
  <c r="F273" i="21"/>
  <c r="F271" i="21"/>
  <c r="F268" i="21"/>
  <c r="H283" i="21"/>
  <c r="G283" i="21"/>
  <c r="F283" i="21"/>
  <c r="H276" i="21"/>
  <c r="G276" i="21"/>
  <c r="F276" i="21"/>
  <c r="H270" i="19"/>
  <c r="F270" i="19"/>
  <c r="H277" i="19"/>
  <c r="G277" i="19"/>
  <c r="F277" i="19"/>
  <c r="F285" i="18" l="1"/>
  <c r="F284" i="18"/>
  <c r="F282" i="18"/>
  <c r="H286" i="18"/>
  <c r="G286" i="18"/>
  <c r="F286" i="18"/>
  <c r="H285" i="18"/>
  <c r="G285" i="18"/>
  <c r="H284" i="18"/>
  <c r="G284" i="18"/>
  <c r="F269" i="18"/>
  <c r="G269" i="18"/>
  <c r="H269" i="18"/>
  <c r="G283" i="18"/>
  <c r="F283" i="18"/>
  <c r="H282" i="18"/>
  <c r="G282" i="18"/>
  <c r="G281" i="18"/>
  <c r="H276" i="18"/>
  <c r="G276" i="18"/>
  <c r="F276" i="18"/>
  <c r="H280" i="18" l="1"/>
  <c r="G280" i="18"/>
  <c r="F280" i="18"/>
  <c r="F287" i="17"/>
  <c r="H287" i="17"/>
  <c r="F284" i="17"/>
  <c r="H288" i="17"/>
  <c r="H286" i="17"/>
  <c r="G288" i="17"/>
  <c r="G286" i="17"/>
  <c r="G287" i="17"/>
  <c r="G285" i="17"/>
  <c r="G283" i="17"/>
  <c r="G284" i="17"/>
  <c r="F288" i="17"/>
  <c r="F286" i="17"/>
  <c r="F285" i="17"/>
  <c r="H278" i="17"/>
  <c r="G278" i="17"/>
  <c r="F278" i="17"/>
  <c r="H271" i="17"/>
  <c r="G271" i="17"/>
  <c r="F271" i="17"/>
  <c r="F288" i="16"/>
  <c r="H287" i="16"/>
  <c r="F286" i="16"/>
  <c r="F284" i="16"/>
  <c r="H288" i="16"/>
  <c r="G288" i="16"/>
  <c r="G287" i="16"/>
  <c r="F287" i="16"/>
  <c r="H286" i="16"/>
  <c r="G286" i="16"/>
  <c r="G285" i="16"/>
  <c r="F285" i="16"/>
  <c r="G284" i="16"/>
  <c r="H283" i="16"/>
  <c r="G283" i="16"/>
  <c r="H278" i="16"/>
  <c r="G278" i="16"/>
  <c r="F278" i="16"/>
  <c r="H271" i="16"/>
  <c r="G271" i="16"/>
  <c r="F271" i="16"/>
  <c r="H282" i="17" l="1"/>
  <c r="F282" i="17"/>
  <c r="G282" i="17"/>
  <c r="F282" i="16"/>
  <c r="G282" i="16"/>
  <c r="H282" i="16"/>
  <c r="F286" i="15"/>
  <c r="G283" i="15"/>
  <c r="H288" i="15"/>
  <c r="H287" i="15"/>
  <c r="H286" i="15"/>
  <c r="G288" i="15"/>
  <c r="G287" i="15"/>
  <c r="G286" i="15"/>
  <c r="G285" i="15"/>
  <c r="G284" i="15"/>
  <c r="F288" i="15"/>
  <c r="F287" i="15"/>
  <c r="F285" i="15"/>
  <c r="F284" i="15"/>
  <c r="H278" i="15"/>
  <c r="G278" i="15"/>
  <c r="F278" i="15"/>
  <c r="H271" i="15"/>
  <c r="G271" i="15"/>
  <c r="F271" i="15"/>
  <c r="H284" i="14"/>
  <c r="G284" i="14"/>
  <c r="F284" i="14"/>
  <c r="H283" i="14"/>
  <c r="G283" i="14"/>
  <c r="F283" i="14"/>
  <c r="H282" i="14"/>
  <c r="G282" i="14"/>
  <c r="F282" i="14"/>
  <c r="G281" i="14"/>
  <c r="F281" i="14"/>
  <c r="G280" i="14"/>
  <c r="F280" i="14"/>
  <c r="G279" i="14"/>
  <c r="H274" i="14"/>
  <c r="G274" i="14"/>
  <c r="F274" i="14"/>
  <c r="H267" i="14"/>
  <c r="G267" i="14"/>
  <c r="F267" i="14"/>
  <c r="G267" i="13"/>
  <c r="F282" i="13"/>
  <c r="H284" i="13"/>
  <c r="F283" i="13"/>
  <c r="H283" i="13"/>
  <c r="H282" i="13"/>
  <c r="H281" i="13"/>
  <c r="H280" i="13"/>
  <c r="G279" i="13"/>
  <c r="G284" i="13"/>
  <c r="G283" i="13"/>
  <c r="G282" i="13"/>
  <c r="G281" i="13"/>
  <c r="G280" i="13"/>
  <c r="F284" i="13"/>
  <c r="F281" i="13"/>
  <c r="F280" i="13"/>
  <c r="H274" i="13"/>
  <c r="G274" i="13"/>
  <c r="F274" i="13"/>
  <c r="H267" i="13"/>
  <c r="F267" i="13"/>
  <c r="G278" i="14" l="1"/>
  <c r="F278" i="14"/>
  <c r="H278" i="14"/>
  <c r="H282" i="15"/>
  <c r="F282" i="15"/>
  <c r="G282" i="15"/>
  <c r="G278" i="13"/>
  <c r="H278" i="13"/>
  <c r="F278" i="13"/>
  <c r="F283" i="12"/>
  <c r="F282" i="12"/>
  <c r="F281" i="12" l="1"/>
  <c r="H283" i="12"/>
  <c r="H282" i="12"/>
  <c r="H281" i="12"/>
  <c r="G283" i="12"/>
  <c r="G282" i="12"/>
  <c r="G281" i="12"/>
  <c r="F280" i="12"/>
  <c r="H279" i="12"/>
  <c r="G279" i="12"/>
  <c r="F279" i="12"/>
  <c r="H274" i="12"/>
  <c r="G274" i="12"/>
  <c r="F274" i="12"/>
  <c r="H268" i="12"/>
  <c r="G268" i="12"/>
  <c r="F268" i="12"/>
  <c r="H278" i="12" l="1"/>
  <c r="G278" i="12"/>
  <c r="F278" i="12"/>
  <c r="F281" i="3"/>
  <c r="F280" i="3"/>
  <c r="G275" i="4" l="1"/>
  <c r="G274" i="4" s="1"/>
  <c r="F277" i="4"/>
  <c r="F265" i="4"/>
  <c r="F264" i="4" s="1"/>
  <c r="F268" i="3"/>
  <c r="F267" i="3" s="1"/>
  <c r="F261" i="1"/>
  <c r="F260" i="1" s="1"/>
  <c r="F275" i="4" l="1"/>
  <c r="F274" i="4" s="1"/>
  <c r="I277" i="4"/>
  <c r="F267" i="5"/>
  <c r="F265" i="5" s="1"/>
  <c r="F264" i="6"/>
  <c r="F262" i="6" s="1"/>
  <c r="F267" i="7"/>
  <c r="F265" i="7" s="1"/>
  <c r="F269" i="8"/>
  <c r="F267" i="8" s="1"/>
  <c r="F279" i="8"/>
  <c r="F267" i="9"/>
  <c r="F266" i="9" s="1"/>
  <c r="F269" i="11" l="1"/>
  <c r="F278" i="7"/>
  <c r="F277" i="7"/>
  <c r="F279" i="7"/>
  <c r="F280" i="7"/>
  <c r="F281" i="9"/>
  <c r="F280" i="9"/>
  <c r="F283" i="11"/>
  <c r="F282" i="11"/>
  <c r="H282" i="8"/>
  <c r="F282" i="8"/>
  <c r="F280" i="8"/>
  <c r="H283" i="11"/>
  <c r="H282" i="11"/>
  <c r="H281" i="11"/>
  <c r="H279" i="11"/>
  <c r="G283" i="11"/>
  <c r="G282" i="11"/>
  <c r="G281" i="11"/>
  <c r="G280" i="11"/>
  <c r="G279" i="11"/>
  <c r="F281" i="11"/>
  <c r="H274" i="11"/>
  <c r="G274" i="11"/>
  <c r="F274" i="11"/>
  <c r="H268" i="11"/>
  <c r="G268" i="11"/>
  <c r="F275" i="7" l="1"/>
  <c r="F268" i="11"/>
  <c r="F279" i="11"/>
  <c r="F278" i="11" s="1"/>
  <c r="H278" i="11"/>
  <c r="G278" i="11"/>
  <c r="H281" i="9" l="1"/>
  <c r="H280" i="9"/>
  <c r="H279" i="9"/>
  <c r="H277" i="9"/>
  <c r="G281" i="9"/>
  <c r="G280" i="9"/>
  <c r="G279" i="9"/>
  <c r="G277" i="9"/>
  <c r="F279" i="9"/>
  <c r="F277" i="9"/>
  <c r="H272" i="9"/>
  <c r="G272" i="9"/>
  <c r="F272" i="9"/>
  <c r="H266" i="9"/>
  <c r="G266" i="9"/>
  <c r="F275" i="6"/>
  <c r="H280" i="8"/>
  <c r="G280" i="8"/>
  <c r="H280" i="7"/>
  <c r="H279" i="7"/>
  <c r="H278" i="7"/>
  <c r="H277" i="7"/>
  <c r="G280" i="7"/>
  <c r="G282" i="8"/>
  <c r="G278" i="8"/>
  <c r="G279" i="7"/>
  <c r="G278" i="7"/>
  <c r="G277" i="7"/>
  <c r="G275" i="7" l="1"/>
  <c r="H275" i="7"/>
  <c r="G276" i="9"/>
  <c r="F276" i="9"/>
  <c r="H276" i="9"/>
  <c r="F274" i="6" l="1"/>
  <c r="H277" i="6" l="1"/>
  <c r="H276" i="6"/>
  <c r="H275" i="6"/>
  <c r="H274" i="6"/>
  <c r="G277" i="6"/>
  <c r="F277" i="6"/>
  <c r="G275" i="6"/>
  <c r="G276" i="6"/>
  <c r="G274" i="6"/>
  <c r="F276" i="6"/>
  <c r="F272" i="6" s="1"/>
  <c r="H279" i="8"/>
  <c r="H278" i="8"/>
  <c r="G279" i="8"/>
  <c r="G277" i="8" s="1"/>
  <c r="F278" i="8"/>
  <c r="F277" i="8" s="1"/>
  <c r="H273" i="8"/>
  <c r="G273" i="8"/>
  <c r="F273" i="8"/>
  <c r="H267" i="8"/>
  <c r="G267" i="8"/>
  <c r="H265" i="7"/>
  <c r="G265" i="7"/>
  <c r="H271" i="7"/>
  <c r="G271" i="7"/>
  <c r="F271" i="7"/>
  <c r="F279" i="5"/>
  <c r="F277" i="5"/>
  <c r="H268" i="6"/>
  <c r="G268" i="6"/>
  <c r="F268" i="6"/>
  <c r="H262" i="6"/>
  <c r="G262" i="6"/>
  <c r="F278" i="5"/>
  <c r="F280" i="5"/>
  <c r="G279" i="5"/>
  <c r="H279" i="5"/>
  <c r="G278" i="5"/>
  <c r="H278" i="5"/>
  <c r="G277" i="5"/>
  <c r="H277" i="5"/>
  <c r="G280" i="5"/>
  <c r="G275" i="5" s="1"/>
  <c r="H280" i="5"/>
  <c r="G271" i="5"/>
  <c r="H271" i="5"/>
  <c r="F271" i="5"/>
  <c r="G265" i="5"/>
  <c r="H265" i="5"/>
  <c r="G260" i="5"/>
  <c r="H260" i="5"/>
  <c r="F260" i="5"/>
  <c r="F275" i="5" l="1"/>
  <c r="G272" i="6"/>
  <c r="H277" i="8"/>
  <c r="H272" i="6"/>
  <c r="H275" i="5"/>
  <c r="G275" i="1"/>
  <c r="H275" i="1"/>
  <c r="F275" i="1"/>
  <c r="G274" i="1"/>
  <c r="H274" i="1"/>
  <c r="F274" i="1"/>
  <c r="G273" i="1"/>
  <c r="H273" i="1"/>
  <c r="F273" i="1"/>
  <c r="G271" i="1"/>
  <c r="H271" i="1"/>
  <c r="F271" i="1"/>
  <c r="G270" i="1" l="1"/>
  <c r="F270" i="1"/>
  <c r="G260" i="1"/>
  <c r="H260" i="1"/>
  <c r="G266" i="1"/>
  <c r="H266" i="1"/>
  <c r="F266" i="1"/>
  <c r="H270" i="1" l="1"/>
  <c r="H282" i="3"/>
  <c r="G282" i="3"/>
  <c r="F282" i="3"/>
  <c r="H281" i="3"/>
  <c r="G281" i="3"/>
  <c r="H280" i="3"/>
  <c r="G280" i="3"/>
  <c r="H278" i="3"/>
  <c r="G278" i="3"/>
  <c r="F278" i="3"/>
  <c r="H273" i="3"/>
  <c r="G273" i="3"/>
  <c r="F273" i="3"/>
  <c r="H267" i="3"/>
  <c r="G267" i="3"/>
  <c r="G277" i="3" l="1"/>
  <c r="F277" i="3"/>
  <c r="H277" i="3"/>
</calcChain>
</file>

<file path=xl/sharedStrings.xml><?xml version="1.0" encoding="utf-8"?>
<sst xmlns="http://schemas.openxmlformats.org/spreadsheetml/2006/main" count="7854" uniqueCount="169">
  <si>
    <t>Объем фактического полезного отпуска электроэнергии и мощности</t>
  </si>
  <si>
    <t>в разрезе территориальных сетевых организаций</t>
  </si>
  <si>
    <t>по уровням напряжения за АПРЕЛЬ 2014 г.</t>
  </si>
  <si>
    <t>№ п/п</t>
  </si>
  <si>
    <t>Участок</t>
  </si>
  <si>
    <t>№ договора</t>
  </si>
  <si>
    <t>Наименование предприятия</t>
  </si>
  <si>
    <t>Вид напряжения</t>
  </si>
  <si>
    <t>Объем, кВт*ч</t>
  </si>
  <si>
    <t>Мощность, кВт</t>
  </si>
  <si>
    <t>в т.ч. население, кВт*ч</t>
  </si>
  <si>
    <t>[1]</t>
  </si>
  <si>
    <t>[2]</t>
  </si>
  <si>
    <t>[3]</t>
  </si>
  <si>
    <t>[4]</t>
  </si>
  <si>
    <t>[5]</t>
  </si>
  <si>
    <t>[6]</t>
  </si>
  <si>
    <t>[7]</t>
  </si>
  <si>
    <t>[8]</t>
  </si>
  <si>
    <t>Урегулированные договоры</t>
  </si>
  <si>
    <t>МУП "Производственное объединение водоснабжения и водоотведения"</t>
  </si>
  <si>
    <t>Всего</t>
  </si>
  <si>
    <t>СН2</t>
  </si>
  <si>
    <t>НН</t>
  </si>
  <si>
    <t>ООО "Треол"</t>
  </si>
  <si>
    <t>ООО "Энергоснабжающая сетевая компания"</t>
  </si>
  <si>
    <t>ООО "Универмаг "Детский мир"</t>
  </si>
  <si>
    <t>ОАО "Челябметрострой"</t>
  </si>
  <si>
    <t>ООО "Жилстрой №9"</t>
  </si>
  <si>
    <t>ОАО "Комбинат им. Григоровича"</t>
  </si>
  <si>
    <t>ООО "Сити-Парк Энерго"</t>
  </si>
  <si>
    <t>ООО"Объединенная электросетевая компания-Челябинск"</t>
  </si>
  <si>
    <t>ОАО "Победа"</t>
  </si>
  <si>
    <t>ОАО "Челябинская электросетевая компания"</t>
  </si>
  <si>
    <t>ВН</t>
  </si>
  <si>
    <t>СН1</t>
  </si>
  <si>
    <t>МУП "ЧелябГЭТ"</t>
  </si>
  <si>
    <t>ООО "ТЭСиС"</t>
  </si>
  <si>
    <t>ООО"Спецэнергоресурс"</t>
  </si>
  <si>
    <t>ООО УК "Микрорайон "Радужный"</t>
  </si>
  <si>
    <t>ОАО "Челябинский электрометаллургический комбинат"</t>
  </si>
  <si>
    <t>ОАО "Электромашина "</t>
  </si>
  <si>
    <t>ОАО "Электромашина" Агрегатное производство</t>
  </si>
  <si>
    <t>ООО "Электро ТК"</t>
  </si>
  <si>
    <t>ООО Новосинеглазовский завод строительных материал</t>
  </si>
  <si>
    <t>ОАО "Завод пластмасс"</t>
  </si>
  <si>
    <t>ООО "Производственная строительная компания"</t>
  </si>
  <si>
    <t>ООО "Регионснабсбыт"</t>
  </si>
  <si>
    <t>ООО ТД "Химпродукт"</t>
  </si>
  <si>
    <t>МУП "Копейские электрические сети"</t>
  </si>
  <si>
    <t>ООО "Челябинский завод керамических материалов"</t>
  </si>
  <si>
    <t>ОАО "Челябинское авиапредприятие"</t>
  </si>
  <si>
    <t>ОАО"ЧЗПСН-Профнастил"</t>
  </si>
  <si>
    <t>ООО"Единая Коммунальная Компания"</t>
  </si>
  <si>
    <t>ОАО"Уралавтоприцеп"</t>
  </si>
  <si>
    <t>ЗАО ЦПТК"Челябметаллургстрой"</t>
  </si>
  <si>
    <t>ЗАО литейно-механический завод"Стройэкс"</t>
  </si>
  <si>
    <t>ММПКХ</t>
  </si>
  <si>
    <t>МУП "Санаторий "Дальняя дача"</t>
  </si>
  <si>
    <t>ООО "Уралвермикулит"</t>
  </si>
  <si>
    <t>ОАО "Кыштымский абразивный завод"</t>
  </si>
  <si>
    <t>ООО"СПЕКТР-ЭЛЕКТРО"</t>
  </si>
  <si>
    <t>ОАО Вишневогорский ГОК</t>
  </si>
  <si>
    <t>ООО"УЭС"</t>
  </si>
  <si>
    <t>ООО"Вектор ТК"</t>
  </si>
  <si>
    <t>МП "Энергетик"</t>
  </si>
  <si>
    <t>ООО "Механический завод"</t>
  </si>
  <si>
    <t>ООО"Южноуральская сетевая компания"</t>
  </si>
  <si>
    <t>ООО "Электро-Транспорт"</t>
  </si>
  <si>
    <t>ООО "Каслинская Энергосбытовая Компания"</t>
  </si>
  <si>
    <t>ООО "Эффект ТК"</t>
  </si>
  <si>
    <t>Открытое акционерное общество "Автомобильный завод "Урал"</t>
  </si>
  <si>
    <t>ООО "Миассэнергострой"</t>
  </si>
  <si>
    <t>ООО МИЗ-Энерго</t>
  </si>
  <si>
    <t>ООО "Миассэнергосервис"</t>
  </si>
  <si>
    <t>ОАО "Миассэлектроаппарат"</t>
  </si>
  <si>
    <t>ОАО "Тургоякское рудоуправление"</t>
  </si>
  <si>
    <t>ООО "ТДК"</t>
  </si>
  <si>
    <t>ООО "Спецлитье"</t>
  </si>
  <si>
    <t>ООО "Рубин-Энерго"</t>
  </si>
  <si>
    <t>ООО "Медведевский мраморный карьер"</t>
  </si>
  <si>
    <t>ООО "Электросетевая компания" г. Екатеринбург</t>
  </si>
  <si>
    <t>ООО "Катав-Ивановский литейный завод"</t>
  </si>
  <si>
    <t>ООО "Э-Контакт"</t>
  </si>
  <si>
    <t>МУП МПОЭ г. Трехгорный</t>
  </si>
  <si>
    <t>ООО "Электросетевая компания"</t>
  </si>
  <si>
    <t>ЗАО "Саткинский чугуноплавильный завод"</t>
  </si>
  <si>
    <t>ООО "Горводоканал" г. Бакал</t>
  </si>
  <si>
    <t>ООО "Металлстрой"</t>
  </si>
  <si>
    <t>ОАО"Южноуральский завод "Кристалл"</t>
  </si>
  <si>
    <t>ЗАО"Высокотемпературные строительные материалы"</t>
  </si>
  <si>
    <t>ЗАО"ЖБИ-2"</t>
  </si>
  <si>
    <t>ОАО"ЭНЕРГОПРОМ-Челябинский электродный завод"</t>
  </si>
  <si>
    <t>ООО ПКП "НикМа"</t>
  </si>
  <si>
    <t>ОАО" РосНИТИ"</t>
  </si>
  <si>
    <t>ОАО "Челябинский автомеханический завод"</t>
  </si>
  <si>
    <t>ЗАО "Трубный опытно-экспериментальный завод"</t>
  </si>
  <si>
    <t>ОАО"Трансэнерго"</t>
  </si>
  <si>
    <t>ФГУП ПО "Маяк"</t>
  </si>
  <si>
    <t>МУП Электротепловые сети</t>
  </si>
  <si>
    <t>ЗАО КХП"Злак"</t>
  </si>
  <si>
    <t>ООО "Завод ЖБИ"</t>
  </si>
  <si>
    <t>ЗАО"МиассЭнерго"</t>
  </si>
  <si>
    <t>ООО "Завод крупнопанельного домостроения'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</si>
  <si>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</si>
  <si>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ФГУП "Приборостроительный завод"</t>
  </si>
  <si>
    <t>Закрытое акционерное общество "Катавский цемент"</t>
  </si>
  <si>
    <t>ООО"Альтаир"</t>
  </si>
  <si>
    <t>ООО "ЮжУРАЛЭнергосталь"</t>
  </si>
  <si>
    <t>Итого</t>
  </si>
  <si>
    <t>0083/2385</t>
  </si>
  <si>
    <t>Филиал ОАО "МРСК Урала" -Челябэнерго"</t>
  </si>
  <si>
    <t>ООО"АЭС Инвест"</t>
  </si>
  <si>
    <t>по уровням напряжения за МАРТ 2014 г.</t>
  </si>
  <si>
    <t>ООО "Усть-Катавские электросети"</t>
  </si>
  <si>
    <t>ОАО"ФНПЦ"Станкомаш"</t>
  </si>
  <si>
    <t>Филиал ОАО "МРСК Урала"-Челябэнерго"</t>
  </si>
  <si>
    <t>ООО "АЭС Инвест"</t>
  </si>
  <si>
    <t xml:space="preserve">Итого </t>
  </si>
  <si>
    <t>по уровням напряжения за ФЕВРАЛЬ 2014 г.</t>
  </si>
  <si>
    <t>Филиал ОАО "МРСК Урала"-"Челябэнерго"</t>
  </si>
  <si>
    <t>по уровням напряжения за МАЙ 2014 г.</t>
  </si>
  <si>
    <t>ООО "Объединение "Союзпищепром"</t>
  </si>
  <si>
    <t>по уровням напряжения за ИЮНЬ 2014 г.</t>
  </si>
  <si>
    <t>ООО "Региональная сетевая компания"</t>
  </si>
  <si>
    <t>по уровням напряжения за ИЮЛЬ 2014 г.</t>
  </si>
  <si>
    <t>ВН1</t>
  </si>
  <si>
    <t>по уровням напряжения за АВГУСТ 2014 г.</t>
  </si>
  <si>
    <t>ФГУП "ГКНПЦ им. Хруничева"</t>
  </si>
  <si>
    <t>по уровням напряжения за СЕНТЯБРЬ 2014 г.</t>
  </si>
  <si>
    <t>по уровням напряжения за ОКТЯБРЬ 2014 г.</t>
  </si>
  <si>
    <t>ВН-1</t>
  </si>
  <si>
    <t>по уровням напряжения за НОЯБРЬ 2014 г.</t>
  </si>
  <si>
    <t>по уровням напряжения за ДЕКАБРЬ 2014 г.</t>
  </si>
  <si>
    <t>ГН</t>
  </si>
  <si>
    <t>по уровням напряжения за ЯНВАРЬ 2015 г.</t>
  </si>
  <si>
    <t>МУП "ГУК"</t>
  </si>
  <si>
    <t>фиктивный</t>
  </si>
  <si>
    <t>ООО "Тайгинский карьер"</t>
  </si>
  <si>
    <t>по уровням напряжения за ФЕВРАЛЬ 2015 г.</t>
  </si>
  <si>
    <t>ООО "Сети и системы"</t>
  </si>
  <si>
    <t>по уровням напряжения за МАРТ 2015 г.</t>
  </si>
  <si>
    <t>ООО "Транс"</t>
  </si>
  <si>
    <t>по уровням напряжения за АПРЕЛЬ 2015 г.</t>
  </si>
  <si>
    <t>АО "ВСМ" было ЗАО"Высокотемпературные строительные материалы"</t>
  </si>
  <si>
    <t>2380/фиктивный</t>
  </si>
  <si>
    <t>по уровням напряжения за МАЙ 2015 г.</t>
  </si>
  <si>
    <t>по уровням напряжения за ИЮНЬ 2015 г.</t>
  </si>
  <si>
    <t>ООО "ЧТЗ-УРАЛТРАК"</t>
  </si>
  <si>
    <t>ООО "Массив"</t>
  </si>
  <si>
    <t>ООО "ИБК"</t>
  </si>
  <si>
    <t>СН-2</t>
  </si>
  <si>
    <t>по уровням напряжения за ИЮЛЬ 2015 г.</t>
  </si>
  <si>
    <t>СН-1</t>
  </si>
  <si>
    <t>ф</t>
  </si>
  <si>
    <t>4027ф</t>
  </si>
  <si>
    <t>4027фикт</t>
  </si>
  <si>
    <t>ООО "Златэнерготелеком"</t>
  </si>
  <si>
    <t>ООО"Энергетическая компания Альтаир"</t>
  </si>
  <si>
    <t>по уровням напряжения за ОКТЯБРЬ 2015 г.</t>
  </si>
  <si>
    <t>4020 Ф</t>
  </si>
  <si>
    <t>ЗАО "Электросеть" ЗМЗ</t>
  </si>
  <si>
    <t>2359 Ф</t>
  </si>
  <si>
    <t>Вектор ТС</t>
  </si>
  <si>
    <t>ООО "Энерготехсервис"</t>
  </si>
  <si>
    <t>ООО "Системы Передачи ЭлектроэнергииВсего</t>
  </si>
  <si>
    <t>ОАО "Оборонэнерго"</t>
  </si>
  <si>
    <t>ООО "ЧТЗ Уралтрак"</t>
  </si>
  <si>
    <t>ООО "УЗМИ"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</si>
</sst>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E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9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21" fillId="34" borderId="0" xfId="0" applyFont="1" applyFill="1"/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3" fontId="2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horizontal="right"/>
    </xf>
    <xf numFmtId="0" fontId="21" fillId="34" borderId="10" xfId="0" applyFont="1" applyFill="1" applyBorder="1" applyAlignment="1">
      <alignment horizontal="center"/>
    </xf>
    <xf numFmtId="3" fontId="21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right"/>
    </xf>
    <xf numFmtId="0" fontId="21" fillId="34" borderId="13" xfId="0" applyFont="1" applyFill="1" applyBorder="1" applyAlignment="1">
      <alignment horizontal="left"/>
    </xf>
    <xf numFmtId="0" fontId="20" fillId="34" borderId="12" xfId="0" applyFont="1" applyFill="1" applyBorder="1" applyAlignment="1">
      <alignment horizontal="right" wrapText="1"/>
    </xf>
    <xf numFmtId="0" fontId="21" fillId="34" borderId="14" xfId="0" applyFont="1" applyFill="1" applyBorder="1" applyAlignment="1">
      <alignment horizontal="left"/>
    </xf>
    <xf numFmtId="0" fontId="21" fillId="34" borderId="17" xfId="0" applyFont="1" applyFill="1" applyBorder="1"/>
    <xf numFmtId="0" fontId="20" fillId="34" borderId="17" xfId="0" applyFont="1" applyFill="1" applyBorder="1" applyAlignment="1">
      <alignment wrapText="1"/>
    </xf>
    <xf numFmtId="0" fontId="21" fillId="34" borderId="17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4" xfId="0" applyFont="1" applyBorder="1" applyAlignment="1">
      <alignment horizontal="center" vertical="top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3" fontId="21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/>
    <xf numFmtId="3" fontId="20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3" fontId="20" fillId="0" borderId="17" xfId="0" applyNumberFormat="1" applyFont="1" applyBorder="1"/>
    <xf numFmtId="0" fontId="21" fillId="0" borderId="17" xfId="0" applyFont="1" applyBorder="1" applyAlignment="1">
      <alignment horizontal="center"/>
    </xf>
    <xf numFmtId="3" fontId="21" fillId="0" borderId="17" xfId="0" applyNumberFormat="1" applyFont="1" applyBorder="1"/>
    <xf numFmtId="0" fontId="20" fillId="0" borderId="17" xfId="0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1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0" fillId="0" borderId="0" xfId="0"/>
    <xf numFmtId="0" fontId="21" fillId="34" borderId="0" xfId="0" applyFont="1" applyFill="1"/>
    <xf numFmtId="0" fontId="21" fillId="34" borderId="0" xfId="0" applyFont="1" applyFill="1"/>
    <xf numFmtId="0" fontId="0" fillId="0" borderId="0" xfId="0" applyAlignment="1">
      <alignment horizontal="left" vertical="top"/>
    </xf>
    <xf numFmtId="0" fontId="21" fillId="34" borderId="10" xfId="0" applyFont="1" applyFill="1" applyBorder="1" applyAlignment="1">
      <alignment horizontal="left" vertical="top"/>
    </xf>
    <xf numFmtId="0" fontId="21" fillId="34" borderId="14" xfId="0" applyFont="1" applyFill="1" applyBorder="1" applyAlignment="1">
      <alignment horizontal="left" vertical="top"/>
    </xf>
    <xf numFmtId="0" fontId="21" fillId="34" borderId="17" xfId="0" applyFont="1" applyFill="1" applyBorder="1" applyAlignment="1">
      <alignment horizontal="left" vertical="top"/>
    </xf>
    <xf numFmtId="0" fontId="20" fillId="34" borderId="17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/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0" fillId="0" borderId="0" xfId="0"/>
    <xf numFmtId="0" fontId="21" fillId="34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21" fillId="34" borderId="0" xfId="0" applyFont="1" applyFill="1"/>
    <xf numFmtId="0" fontId="21" fillId="34" borderId="0" xfId="0" applyFont="1" applyFill="1"/>
    <xf numFmtId="0" fontId="0" fillId="0" borderId="0" xfId="0"/>
    <xf numFmtId="0" fontId="21" fillId="34" borderId="0" xfId="0" applyFont="1" applyFill="1"/>
    <xf numFmtId="0" fontId="21" fillId="34" borderId="0" xfId="0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/>
    </xf>
    <xf numFmtId="3" fontId="21" fillId="34" borderId="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/>
    <xf numFmtId="0" fontId="21" fillId="34" borderId="0" xfId="0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3" fontId="14" fillId="0" borderId="0" xfId="0" applyNumberFormat="1" applyFont="1"/>
    <xf numFmtId="0" fontId="0" fillId="0" borderId="0" xfId="0"/>
    <xf numFmtId="0" fontId="0" fillId="0" borderId="0" xfId="0"/>
    <xf numFmtId="0" fontId="27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3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9" fillId="34" borderId="10" xfId="0" applyFont="1" applyFill="1" applyBorder="1" applyAlignment="1">
      <alignment horizontal="left" vertical="top"/>
    </xf>
    <xf numFmtId="0" fontId="29" fillId="34" borderId="10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center"/>
    </xf>
    <xf numFmtId="3" fontId="30" fillId="34" borderId="10" xfId="0" applyNumberFormat="1" applyFont="1" applyFill="1" applyBorder="1" applyAlignment="1">
      <alignment horizontal="right"/>
    </xf>
    <xf numFmtId="0" fontId="29" fillId="34" borderId="10" xfId="0" applyFont="1" applyFill="1" applyBorder="1" applyAlignment="1">
      <alignment horizontal="center"/>
    </xf>
    <xf numFmtId="3" fontId="29" fillId="34" borderId="10" xfId="0" applyNumberFormat="1" applyFont="1" applyFill="1" applyBorder="1" applyAlignment="1">
      <alignment horizontal="right"/>
    </xf>
    <xf numFmtId="0" fontId="29" fillId="34" borderId="10" xfId="0" applyFont="1" applyFill="1" applyBorder="1" applyAlignment="1">
      <alignment horizontal="left"/>
    </xf>
    <xf numFmtId="0" fontId="29" fillId="34" borderId="14" xfId="0" applyFont="1" applyFill="1" applyBorder="1" applyAlignment="1">
      <alignment horizontal="left" vertical="top"/>
    </xf>
    <xf numFmtId="0" fontId="29" fillId="34" borderId="17" xfId="0" applyFont="1" applyFill="1" applyBorder="1" applyAlignment="1">
      <alignment horizontal="left" vertical="top"/>
    </xf>
    <xf numFmtId="0" fontId="30" fillId="34" borderId="17" xfId="0" applyFont="1" applyFill="1" applyBorder="1" applyAlignment="1">
      <alignment horizontal="left" vertical="top" wrapText="1"/>
    </xf>
    <xf numFmtId="0" fontId="30" fillId="34" borderId="12" xfId="0" applyFont="1" applyFill="1" applyBorder="1" applyAlignment="1">
      <alignment horizontal="right" wrapText="1"/>
    </xf>
    <xf numFmtId="0" fontId="29" fillId="34" borderId="13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center"/>
    </xf>
    <xf numFmtId="0" fontId="29" fillId="34" borderId="26" xfId="0" applyFont="1" applyFill="1" applyBorder="1" applyAlignment="1">
      <alignment horizontal="center"/>
    </xf>
    <xf numFmtId="0" fontId="0" fillId="0" borderId="0" xfId="0"/>
    <xf numFmtId="0" fontId="21" fillId="34" borderId="0" xfId="0" applyFont="1" applyFill="1"/>
    <xf numFmtId="0" fontId="0" fillId="0" borderId="0" xfId="0"/>
    <xf numFmtId="0" fontId="21" fillId="34" borderId="13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0" fillId="0" borderId="0" xfId="0"/>
    <xf numFmtId="0" fontId="21" fillId="0" borderId="0" xfId="0" applyFont="1"/>
    <xf numFmtId="0" fontId="21" fillId="34" borderId="0" xfId="0" applyFont="1" applyFill="1"/>
    <xf numFmtId="0" fontId="0" fillId="0" borderId="0" xfId="0"/>
    <xf numFmtId="0" fontId="21" fillId="34" borderId="0" xfId="0" applyFont="1" applyFill="1"/>
    <xf numFmtId="0" fontId="0" fillId="0" borderId="0" xfId="0"/>
    <xf numFmtId="0" fontId="21" fillId="34" borderId="0" xfId="0" applyFont="1" applyFill="1"/>
    <xf numFmtId="0" fontId="21" fillId="34" borderId="0" xfId="0" applyFont="1" applyFill="1"/>
    <xf numFmtId="0" fontId="0" fillId="0" borderId="0" xfId="0"/>
    <xf numFmtId="0" fontId="21" fillId="34" borderId="0" xfId="0" applyFont="1" applyFill="1"/>
    <xf numFmtId="0" fontId="0" fillId="0" borderId="0" xfId="0"/>
    <xf numFmtId="0" fontId="21" fillId="34" borderId="0" xfId="0" applyFont="1" applyFill="1"/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/>
    </xf>
    <xf numFmtId="0" fontId="31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3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33" fillId="34" borderId="10" xfId="0" applyFont="1" applyFill="1" applyBorder="1" applyAlignment="1">
      <alignment horizontal="left" vertical="top"/>
    </xf>
    <xf numFmtId="0" fontId="33" fillId="34" borderId="10" xfId="0" applyFont="1" applyFill="1" applyBorder="1" applyAlignment="1">
      <alignment horizontal="left" wrapText="1"/>
    </xf>
    <xf numFmtId="0" fontId="34" fillId="34" borderId="10" xfId="0" applyFont="1" applyFill="1" applyBorder="1" applyAlignment="1">
      <alignment horizontal="center"/>
    </xf>
    <xf numFmtId="3" fontId="34" fillId="34" borderId="10" xfId="0" applyNumberFormat="1" applyFont="1" applyFill="1" applyBorder="1" applyAlignment="1">
      <alignment horizontal="right"/>
    </xf>
    <xf numFmtId="0" fontId="33" fillId="34" borderId="0" xfId="0" applyFont="1" applyFill="1"/>
    <xf numFmtId="3" fontId="33" fillId="34" borderId="10" xfId="0" applyNumberFormat="1" applyFont="1" applyFill="1" applyBorder="1" applyAlignment="1">
      <alignment horizontal="right"/>
    </xf>
    <xf numFmtId="0" fontId="33" fillId="34" borderId="10" xfId="0" applyFont="1" applyFill="1" applyBorder="1" applyAlignment="1">
      <alignment horizontal="center"/>
    </xf>
    <xf numFmtId="0" fontId="33" fillId="34" borderId="14" xfId="0" applyFont="1" applyFill="1" applyBorder="1" applyAlignment="1">
      <alignment horizontal="left" vertical="top"/>
    </xf>
    <xf numFmtId="0" fontId="33" fillId="34" borderId="10" xfId="0" applyFont="1" applyFill="1" applyBorder="1" applyAlignment="1">
      <alignment horizontal="left"/>
    </xf>
    <xf numFmtId="0" fontId="33" fillId="34" borderId="17" xfId="0" applyFont="1" applyFill="1" applyBorder="1" applyAlignment="1">
      <alignment horizontal="left" vertical="top"/>
    </xf>
    <xf numFmtId="0" fontId="34" fillId="34" borderId="17" xfId="0" applyFont="1" applyFill="1" applyBorder="1" applyAlignment="1">
      <alignment horizontal="left" vertical="top" wrapText="1"/>
    </xf>
    <xf numFmtId="0" fontId="34" fillId="34" borderId="12" xfId="0" applyFont="1" applyFill="1" applyBorder="1" applyAlignment="1">
      <alignment horizontal="right" wrapText="1"/>
    </xf>
    <xf numFmtId="0" fontId="33" fillId="34" borderId="13" xfId="0" applyFont="1" applyFill="1" applyBorder="1" applyAlignment="1">
      <alignment horizontal="left"/>
    </xf>
    <xf numFmtId="0" fontId="33" fillId="34" borderId="2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9" fillId="34" borderId="13" xfId="0" applyFont="1" applyFill="1" applyBorder="1" applyAlignment="1">
      <alignment horizontal="left" wrapText="1"/>
    </xf>
    <xf numFmtId="0" fontId="0" fillId="0" borderId="0" xfId="0"/>
    <xf numFmtId="0" fontId="21" fillId="34" borderId="0" xfId="0" applyFont="1" applyFill="1"/>
    <xf numFmtId="0" fontId="0" fillId="0" borderId="0" xfId="0"/>
    <xf numFmtId="0" fontId="21" fillId="34" borderId="0" xfId="0" applyFont="1" applyFill="1"/>
    <xf numFmtId="0" fontId="0" fillId="0" borderId="0" xfId="0"/>
    <xf numFmtId="0" fontId="0" fillId="0" borderId="0" xfId="0"/>
    <xf numFmtId="0" fontId="21" fillId="34" borderId="0" xfId="0" applyFont="1" applyFill="1"/>
    <xf numFmtId="0" fontId="0" fillId="0" borderId="16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/>
    </xf>
    <xf numFmtId="0" fontId="0" fillId="0" borderId="0" xfId="0" applyFill="1"/>
    <xf numFmtId="0" fontId="0" fillId="0" borderId="14" xfId="0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0" fontId="14" fillId="0" borderId="0" xfId="0" applyFont="1"/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14" fillId="0" borderId="17" xfId="0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3" fontId="35" fillId="0" borderId="17" xfId="0" applyNumberFormat="1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14" fillId="0" borderId="17" xfId="0" applyFont="1" applyBorder="1"/>
    <xf numFmtId="0" fontId="16" fillId="0" borderId="16" xfId="0" applyFont="1" applyBorder="1" applyAlignment="1">
      <alignment horizontal="center"/>
    </xf>
    <xf numFmtId="3" fontId="16" fillId="0" borderId="16" xfId="0" applyNumberFormat="1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center"/>
    </xf>
    <xf numFmtId="3" fontId="14" fillId="0" borderId="17" xfId="0" applyNumberFormat="1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14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4" fillId="0" borderId="13" xfId="0" applyFont="1" applyBorder="1" applyAlignment="1">
      <alignment horizontal="left"/>
    </xf>
    <xf numFmtId="0" fontId="36" fillId="34" borderId="10" xfId="0" applyFont="1" applyFill="1" applyBorder="1" applyAlignment="1">
      <alignment horizontal="left" vertical="top"/>
    </xf>
    <xf numFmtId="0" fontId="36" fillId="34" borderId="10" xfId="0" applyFont="1" applyFill="1" applyBorder="1" applyAlignment="1">
      <alignment horizontal="left" wrapText="1"/>
    </xf>
    <xf numFmtId="0" fontId="37" fillId="34" borderId="10" xfId="0" applyFont="1" applyFill="1" applyBorder="1" applyAlignment="1">
      <alignment horizontal="center"/>
    </xf>
    <xf numFmtId="3" fontId="37" fillId="34" borderId="10" xfId="0" applyNumberFormat="1" applyFont="1" applyFill="1" applyBorder="1" applyAlignment="1">
      <alignment horizontal="right"/>
    </xf>
    <xf numFmtId="0" fontId="26" fillId="34" borderId="0" xfId="0" applyFont="1" applyFill="1"/>
    <xf numFmtId="0" fontId="36" fillId="34" borderId="10" xfId="0" applyFont="1" applyFill="1" applyBorder="1" applyAlignment="1">
      <alignment horizontal="center"/>
    </xf>
    <xf numFmtId="3" fontId="36" fillId="34" borderId="10" xfId="0" applyNumberFormat="1" applyFont="1" applyFill="1" applyBorder="1" applyAlignment="1">
      <alignment horizontal="right"/>
    </xf>
    <xf numFmtId="0" fontId="36" fillId="34" borderId="14" xfId="0" applyFont="1" applyFill="1" applyBorder="1" applyAlignment="1">
      <alignment horizontal="left" vertical="top"/>
    </xf>
    <xf numFmtId="0" fontId="0" fillId="0" borderId="0" xfId="0"/>
    <xf numFmtId="0" fontId="14" fillId="0" borderId="1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Font="1"/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/>
    <xf numFmtId="0" fontId="38" fillId="34" borderId="17" xfId="0" applyFont="1" applyFill="1" applyBorder="1" applyAlignment="1">
      <alignment horizontal="left" vertical="top"/>
    </xf>
    <xf numFmtId="0" fontId="38" fillId="34" borderId="13" xfId="0" applyFont="1" applyFill="1" applyBorder="1" applyAlignment="1">
      <alignment horizontal="left" wrapText="1"/>
    </xf>
    <xf numFmtId="0" fontId="39" fillId="34" borderId="10" xfId="0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 horizontal="center"/>
    </xf>
    <xf numFmtId="3" fontId="38" fillId="34" borderId="10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top" wrapText="1"/>
    </xf>
    <xf numFmtId="0" fontId="0" fillId="0" borderId="0" xfId="0"/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9" fillId="34" borderId="16" xfId="0" applyFont="1" applyFill="1" applyBorder="1" applyAlignment="1">
      <alignment horizontal="left" vertical="top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/>
    <xf numFmtId="0" fontId="0" fillId="0" borderId="19" xfId="0" applyBorder="1" applyAlignment="1">
      <alignment horizontal="center" vertical="top" wrapText="1"/>
    </xf>
    <xf numFmtId="0" fontId="0" fillId="0" borderId="0" xfId="0"/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left" wrapText="1"/>
    </xf>
    <xf numFmtId="0" fontId="16" fillId="35" borderId="10" xfId="0" applyFont="1" applyFill="1" applyBorder="1" applyAlignment="1">
      <alignment horizontal="center"/>
    </xf>
    <xf numFmtId="3" fontId="16" fillId="35" borderId="10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15" xfId="0" applyFill="1" applyBorder="1" applyAlignment="1">
      <alignment horizontal="center" vertical="top" wrapText="1"/>
    </xf>
    <xf numFmtId="0" fontId="0" fillId="35" borderId="0" xfId="0" applyFill="1"/>
    <xf numFmtId="0" fontId="38" fillId="35" borderId="17" xfId="0" applyFont="1" applyFill="1" applyBorder="1" applyAlignment="1">
      <alignment horizontal="left" vertical="top"/>
    </xf>
    <xf numFmtId="0" fontId="38" fillId="35" borderId="13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/>
    </xf>
    <xf numFmtId="3" fontId="39" fillId="35" borderId="10" xfId="0" applyNumberFormat="1" applyFont="1" applyFill="1" applyBorder="1" applyAlignment="1">
      <alignment horizontal="right"/>
    </xf>
    <xf numFmtId="0" fontId="38" fillId="35" borderId="10" xfId="0" applyFont="1" applyFill="1" applyBorder="1" applyAlignment="1">
      <alignment horizontal="center"/>
    </xf>
    <xf numFmtId="3" fontId="38" fillId="35" borderId="10" xfId="0" applyNumberFormat="1" applyFont="1" applyFill="1" applyBorder="1" applyAlignment="1">
      <alignment horizontal="right"/>
    </xf>
    <xf numFmtId="0" fontId="0" fillId="35" borderId="14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16" fillId="34" borderId="10" xfId="0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0" fillId="34" borderId="0" xfId="0" applyFill="1"/>
    <xf numFmtId="0" fontId="0" fillId="34" borderId="15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8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19" xfId="0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right"/>
    </xf>
    <xf numFmtId="0" fontId="0" fillId="34" borderId="20" xfId="0" applyFill="1" applyBorder="1" applyAlignment="1">
      <alignment horizontal="center" vertical="top" wrapText="1"/>
    </xf>
    <xf numFmtId="0" fontId="0" fillId="0" borderId="0" xfId="0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wrapText="1"/>
    </xf>
    <xf numFmtId="0" fontId="0" fillId="0" borderId="0" xfId="0"/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0" borderId="17" xfId="0" applyFont="1" applyBorder="1" applyAlignment="1">
      <alignment horizontal="righ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20" fillId="0" borderId="21" xfId="0" applyFont="1" applyBorder="1" applyAlignment="1">
      <alignment horizontal="center" wrapText="1"/>
    </xf>
    <xf numFmtId="0" fontId="21" fillId="0" borderId="21" xfId="0" applyFont="1" applyBorder="1"/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34" borderId="18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0" fontId="20" fillId="34" borderId="0" xfId="0" applyFont="1" applyFill="1" applyAlignment="1">
      <alignment horizontal="center" wrapText="1"/>
    </xf>
    <xf numFmtId="0" fontId="21" fillId="34" borderId="0" xfId="0" applyFont="1" applyFill="1"/>
    <xf numFmtId="0" fontId="21" fillId="34" borderId="14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2" fillId="0" borderId="0" xfId="0" applyFont="1"/>
    <xf numFmtId="0" fontId="29" fillId="34" borderId="14" xfId="0" applyFont="1" applyFill="1" applyBorder="1" applyAlignment="1">
      <alignment horizontal="center" vertical="top" wrapText="1"/>
    </xf>
    <xf numFmtId="0" fontId="29" fillId="34" borderId="15" xfId="0" applyFont="1" applyFill="1" applyBorder="1" applyAlignment="1">
      <alignment horizontal="center" vertical="top" wrapText="1"/>
    </xf>
    <xf numFmtId="0" fontId="29" fillId="34" borderId="16" xfId="0" applyFont="1" applyFill="1" applyBorder="1" applyAlignment="1">
      <alignment horizontal="center" vertical="top" wrapText="1"/>
    </xf>
    <xf numFmtId="0" fontId="29" fillId="34" borderId="18" xfId="0" applyFont="1" applyFill="1" applyBorder="1" applyAlignment="1">
      <alignment horizontal="center" wrapText="1"/>
    </xf>
    <xf numFmtId="0" fontId="29" fillId="34" borderId="19" xfId="0" applyFont="1" applyFill="1" applyBorder="1" applyAlignment="1">
      <alignment horizontal="center" wrapText="1"/>
    </xf>
    <xf numFmtId="0" fontId="29" fillId="34" borderId="20" xfId="0" applyFont="1" applyFill="1" applyBorder="1" applyAlignment="1">
      <alignment horizont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5" fillId="0" borderId="0" xfId="0" applyFont="1"/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/>
    <xf numFmtId="0" fontId="33" fillId="34" borderId="14" xfId="0" applyFont="1" applyFill="1" applyBorder="1" applyAlignment="1">
      <alignment horizontal="center" vertical="top" wrapText="1"/>
    </xf>
    <xf numFmtId="0" fontId="33" fillId="34" borderId="15" xfId="0" applyFont="1" applyFill="1" applyBorder="1" applyAlignment="1">
      <alignment horizontal="center" vertical="top" wrapText="1"/>
    </xf>
    <xf numFmtId="0" fontId="33" fillId="34" borderId="16" xfId="0" applyFont="1" applyFill="1" applyBorder="1" applyAlignment="1">
      <alignment horizontal="center" vertical="top" wrapText="1"/>
    </xf>
    <xf numFmtId="0" fontId="33" fillId="34" borderId="18" xfId="0" applyFont="1" applyFill="1" applyBorder="1" applyAlignment="1">
      <alignment horizontal="center" wrapText="1"/>
    </xf>
    <xf numFmtId="0" fontId="33" fillId="34" borderId="19" xfId="0" applyFont="1" applyFill="1" applyBorder="1" applyAlignment="1">
      <alignment horizontal="center" wrapText="1"/>
    </xf>
    <xf numFmtId="0" fontId="33" fillId="34" borderId="2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6" fillId="34" borderId="14" xfId="0" applyFont="1" applyFill="1" applyBorder="1" applyAlignment="1">
      <alignment horizontal="center" vertical="top" wrapText="1"/>
    </xf>
    <xf numFmtId="0" fontId="36" fillId="34" borderId="15" xfId="0" applyFont="1" applyFill="1" applyBorder="1" applyAlignment="1">
      <alignment horizontal="center" vertical="top" wrapText="1"/>
    </xf>
    <xf numFmtId="0" fontId="38" fillId="34" borderId="17" xfId="0" applyFont="1" applyFill="1" applyBorder="1" applyAlignment="1">
      <alignment horizontal="center" vertical="top" wrapText="1"/>
    </xf>
    <xf numFmtId="0" fontId="38" fillId="35" borderId="17" xfId="0" applyFont="1" applyFill="1" applyBorder="1" applyAlignment="1">
      <alignment horizontal="center" vertical="top" wrapText="1"/>
    </xf>
    <xf numFmtId="0" fontId="0" fillId="35" borderId="14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zoomScaleNormal="100" workbookViewId="0">
      <selection activeCell="E224" sqref="E224"/>
    </sheetView>
  </sheetViews>
  <sheetFormatPr defaultRowHeight="15" x14ac:dyDescent="0.25"/>
  <cols>
    <col min="1" max="1" width="6.85546875" customWidth="1"/>
    <col min="2" max="2" width="8" customWidth="1"/>
    <col min="3" max="3" width="9.28515625" customWidth="1"/>
    <col min="4" max="4" width="39.7109375" customWidth="1"/>
    <col min="5" max="5" width="14.85546875" customWidth="1"/>
    <col min="6" max="6" width="13.5703125" bestFit="1" customWidth="1"/>
    <col min="7" max="7" width="10.7109375" customWidth="1"/>
    <col min="8" max="8" width="13.28515625" customWidth="1"/>
    <col min="9" max="9" width="12.5703125" customWidth="1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119</v>
      </c>
      <c r="B3" s="308"/>
      <c r="C3" s="308"/>
      <c r="D3" s="308"/>
      <c r="E3" s="308"/>
      <c r="F3" s="308"/>
      <c r="G3" s="308"/>
      <c r="H3" s="308"/>
    </row>
    <row r="4" spans="1:8" ht="4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</row>
    <row r="6" spans="1:8" ht="30" x14ac:dyDescent="0.25">
      <c r="A6" s="304">
        <v>1</v>
      </c>
      <c r="B6" s="2">
        <v>11</v>
      </c>
      <c r="C6" s="2">
        <v>2303</v>
      </c>
      <c r="D6" s="48" t="s">
        <v>20</v>
      </c>
      <c r="E6" s="4" t="s">
        <v>21</v>
      </c>
      <c r="F6" s="6">
        <v>1581897</v>
      </c>
      <c r="G6" s="8">
        <v>0</v>
      </c>
      <c r="H6" s="6">
        <v>16913</v>
      </c>
    </row>
    <row r="7" spans="1:8" x14ac:dyDescent="0.25">
      <c r="A7" s="305"/>
      <c r="B7" s="2"/>
      <c r="C7" s="2"/>
      <c r="D7" s="48"/>
      <c r="E7" s="3" t="s">
        <v>22</v>
      </c>
      <c r="F7" s="5">
        <v>1339932</v>
      </c>
      <c r="G7" s="7">
        <v>0</v>
      </c>
      <c r="H7" s="7">
        <v>0</v>
      </c>
    </row>
    <row r="8" spans="1:8" x14ac:dyDescent="0.25">
      <c r="A8" s="306"/>
      <c r="B8" s="2"/>
      <c r="C8" s="2"/>
      <c r="D8" s="48"/>
      <c r="E8" s="3" t="s">
        <v>23</v>
      </c>
      <c r="F8" s="5">
        <v>241965</v>
      </c>
      <c r="G8" s="7">
        <v>0</v>
      </c>
      <c r="H8" s="5">
        <v>16913</v>
      </c>
    </row>
    <row r="9" spans="1:8" x14ac:dyDescent="0.25">
      <c r="A9" s="304">
        <v>2</v>
      </c>
      <c r="B9" s="2">
        <v>11</v>
      </c>
      <c r="C9" s="2">
        <v>4291</v>
      </c>
      <c r="D9" s="48" t="s">
        <v>24</v>
      </c>
      <c r="E9" s="4" t="s">
        <v>21</v>
      </c>
      <c r="F9" s="6">
        <v>8790</v>
      </c>
      <c r="G9" s="8">
        <v>0</v>
      </c>
      <c r="H9" s="8">
        <v>0</v>
      </c>
    </row>
    <row r="10" spans="1:8" x14ac:dyDescent="0.25">
      <c r="A10" s="306"/>
      <c r="B10" s="2"/>
      <c r="C10" s="2"/>
      <c r="D10" s="48"/>
      <c r="E10" s="3" t="s">
        <v>23</v>
      </c>
      <c r="F10" s="5">
        <v>8790</v>
      </c>
      <c r="G10" s="7">
        <v>0</v>
      </c>
      <c r="H10" s="7">
        <v>0</v>
      </c>
    </row>
    <row r="11" spans="1:8" ht="30" x14ac:dyDescent="0.25">
      <c r="A11" s="304">
        <v>3</v>
      </c>
      <c r="B11" s="2">
        <v>13</v>
      </c>
      <c r="C11" s="2">
        <v>4279</v>
      </c>
      <c r="D11" s="48" t="s">
        <v>25</v>
      </c>
      <c r="E11" s="4" t="s">
        <v>21</v>
      </c>
      <c r="F11" s="6">
        <v>6289572</v>
      </c>
      <c r="G11" s="8">
        <v>0</v>
      </c>
      <c r="H11" s="6">
        <v>700787</v>
      </c>
    </row>
    <row r="12" spans="1:8" x14ac:dyDescent="0.25">
      <c r="A12" s="305"/>
      <c r="B12" s="2"/>
      <c r="C12" s="2"/>
      <c r="D12" s="48"/>
      <c r="E12" s="3" t="s">
        <v>22</v>
      </c>
      <c r="F12" s="5">
        <v>2621818</v>
      </c>
      <c r="G12" s="7">
        <v>0</v>
      </c>
      <c r="H12" s="5">
        <v>465573</v>
      </c>
    </row>
    <row r="13" spans="1:8" x14ac:dyDescent="0.25">
      <c r="A13" s="306"/>
      <c r="B13" s="2"/>
      <c r="C13" s="2"/>
      <c r="D13" s="48"/>
      <c r="E13" s="3" t="s">
        <v>23</v>
      </c>
      <c r="F13" s="5">
        <v>3667754</v>
      </c>
      <c r="G13" s="7">
        <v>0</v>
      </c>
      <c r="H13" s="5">
        <v>235214</v>
      </c>
    </row>
    <row r="14" spans="1:8" x14ac:dyDescent="0.25">
      <c r="A14" s="304">
        <v>4</v>
      </c>
      <c r="B14" s="2">
        <v>13</v>
      </c>
      <c r="C14" s="2">
        <v>4280</v>
      </c>
      <c r="D14" s="48" t="s">
        <v>26</v>
      </c>
      <c r="E14" s="4" t="s">
        <v>21</v>
      </c>
      <c r="F14" s="6">
        <v>63368</v>
      </c>
      <c r="G14" s="8">
        <v>0</v>
      </c>
      <c r="H14" s="8">
        <v>0</v>
      </c>
    </row>
    <row r="15" spans="1:8" x14ac:dyDescent="0.25">
      <c r="A15" s="306"/>
      <c r="B15" s="2"/>
      <c r="C15" s="2"/>
      <c r="D15" s="48"/>
      <c r="E15" s="3" t="s">
        <v>22</v>
      </c>
      <c r="F15" s="5">
        <v>63368</v>
      </c>
      <c r="G15" s="7">
        <v>0</v>
      </c>
      <c r="H15" s="7">
        <v>0</v>
      </c>
    </row>
    <row r="16" spans="1:8" x14ac:dyDescent="0.25">
      <c r="A16" s="304">
        <v>5</v>
      </c>
      <c r="B16" s="2">
        <v>13</v>
      </c>
      <c r="C16" s="2">
        <v>4281</v>
      </c>
      <c r="D16" s="48" t="s">
        <v>27</v>
      </c>
      <c r="E16" s="4" t="s">
        <v>21</v>
      </c>
      <c r="F16" s="6">
        <v>114817</v>
      </c>
      <c r="G16" s="8">
        <v>0</v>
      </c>
      <c r="H16" s="8">
        <v>0</v>
      </c>
    </row>
    <row r="17" spans="1:8" x14ac:dyDescent="0.25">
      <c r="A17" s="305"/>
      <c r="B17" s="2"/>
      <c r="C17" s="2"/>
      <c r="D17" s="48"/>
      <c r="E17" s="3" t="s">
        <v>22</v>
      </c>
      <c r="F17" s="5">
        <v>100116</v>
      </c>
      <c r="G17" s="7">
        <v>0</v>
      </c>
      <c r="H17" s="7">
        <v>0</v>
      </c>
    </row>
    <row r="18" spans="1:8" x14ac:dyDescent="0.25">
      <c r="A18" s="306"/>
      <c r="B18" s="2"/>
      <c r="C18" s="2"/>
      <c r="D18" s="48"/>
      <c r="E18" s="3" t="s">
        <v>23</v>
      </c>
      <c r="F18" s="5">
        <v>14701</v>
      </c>
      <c r="G18" s="7">
        <v>0</v>
      </c>
      <c r="H18" s="7">
        <v>0</v>
      </c>
    </row>
    <row r="19" spans="1:8" x14ac:dyDescent="0.25">
      <c r="A19" s="304">
        <v>6</v>
      </c>
      <c r="B19" s="2">
        <v>13</v>
      </c>
      <c r="C19" s="2">
        <v>4282</v>
      </c>
      <c r="D19" s="48" t="s">
        <v>28</v>
      </c>
      <c r="E19" s="4" t="s">
        <v>21</v>
      </c>
      <c r="F19" s="6">
        <v>468472</v>
      </c>
      <c r="G19" s="8">
        <v>0</v>
      </c>
      <c r="H19" s="6">
        <v>385565</v>
      </c>
    </row>
    <row r="20" spans="1:8" x14ac:dyDescent="0.25">
      <c r="A20" s="306"/>
      <c r="B20" s="2"/>
      <c r="C20" s="2"/>
      <c r="D20" s="48"/>
      <c r="E20" s="3" t="s">
        <v>22</v>
      </c>
      <c r="F20" s="5">
        <v>468472</v>
      </c>
      <c r="G20" s="7">
        <v>0</v>
      </c>
      <c r="H20" s="5">
        <v>385565</v>
      </c>
    </row>
    <row r="21" spans="1:8" x14ac:dyDescent="0.25">
      <c r="A21" s="304">
        <v>7</v>
      </c>
      <c r="B21" s="2">
        <v>13</v>
      </c>
      <c r="C21" s="2">
        <v>4283</v>
      </c>
      <c r="D21" s="48" t="s">
        <v>29</v>
      </c>
      <c r="E21" s="4" t="s">
        <v>21</v>
      </c>
      <c r="F21" s="6">
        <v>94632</v>
      </c>
      <c r="G21" s="8">
        <v>0</v>
      </c>
      <c r="H21" s="6">
        <v>79032</v>
      </c>
    </row>
    <row r="22" spans="1:8" x14ac:dyDescent="0.25">
      <c r="A22" s="305"/>
      <c r="B22" s="2"/>
      <c r="C22" s="2"/>
      <c r="D22" s="48"/>
      <c r="E22" s="3" t="s">
        <v>22</v>
      </c>
      <c r="F22" s="5">
        <v>15600</v>
      </c>
      <c r="G22" s="7">
        <v>0</v>
      </c>
      <c r="H22" s="7">
        <v>0</v>
      </c>
    </row>
    <row r="23" spans="1:8" x14ac:dyDescent="0.25">
      <c r="A23" s="306"/>
      <c r="B23" s="2"/>
      <c r="C23" s="2"/>
      <c r="D23" s="48"/>
      <c r="E23" s="3" t="s">
        <v>23</v>
      </c>
      <c r="F23" s="5">
        <v>79032</v>
      </c>
      <c r="G23" s="7">
        <v>0</v>
      </c>
      <c r="H23" s="5">
        <v>79032</v>
      </c>
    </row>
    <row r="24" spans="1:8" x14ac:dyDescent="0.25">
      <c r="A24" s="304">
        <v>8</v>
      </c>
      <c r="B24" s="2">
        <v>14</v>
      </c>
      <c r="C24" s="2">
        <v>4269</v>
      </c>
      <c r="D24" s="48" t="s">
        <v>30</v>
      </c>
      <c r="E24" s="4" t="s">
        <v>21</v>
      </c>
      <c r="F24" s="6">
        <v>1192372</v>
      </c>
      <c r="G24" s="8">
        <v>0</v>
      </c>
      <c r="H24" s="8">
        <v>0</v>
      </c>
    </row>
    <row r="25" spans="1:8" x14ac:dyDescent="0.25">
      <c r="A25" s="305"/>
      <c r="B25" s="2"/>
      <c r="C25" s="2"/>
      <c r="D25" s="48"/>
      <c r="E25" s="3" t="s">
        <v>22</v>
      </c>
      <c r="F25" s="5">
        <v>814993</v>
      </c>
      <c r="G25" s="7">
        <v>0</v>
      </c>
      <c r="H25" s="7">
        <v>0</v>
      </c>
    </row>
    <row r="26" spans="1:8" x14ac:dyDescent="0.25">
      <c r="A26" s="306"/>
      <c r="B26" s="2"/>
      <c r="C26" s="2"/>
      <c r="D26" s="48"/>
      <c r="E26" s="3" t="s">
        <v>23</v>
      </c>
      <c r="F26" s="5">
        <v>377379</v>
      </c>
      <c r="G26" s="7">
        <v>0</v>
      </c>
      <c r="H26" s="7">
        <v>0</v>
      </c>
    </row>
    <row r="27" spans="1:8" ht="30" x14ac:dyDescent="0.25">
      <c r="A27" s="304">
        <v>9</v>
      </c>
      <c r="B27" s="2">
        <v>15</v>
      </c>
      <c r="C27" s="2">
        <v>2033</v>
      </c>
      <c r="D27" s="48" t="s">
        <v>31</v>
      </c>
      <c r="E27" s="4" t="s">
        <v>21</v>
      </c>
      <c r="F27" s="6">
        <v>1160055</v>
      </c>
      <c r="G27" s="8">
        <v>0</v>
      </c>
      <c r="H27" s="6">
        <v>165481</v>
      </c>
    </row>
    <row r="28" spans="1:8" x14ac:dyDescent="0.25">
      <c r="A28" s="305"/>
      <c r="B28" s="2"/>
      <c r="C28" s="2"/>
      <c r="D28" s="48"/>
      <c r="E28" s="3" t="s">
        <v>22</v>
      </c>
      <c r="F28" s="5">
        <v>341683</v>
      </c>
      <c r="G28" s="7">
        <v>0</v>
      </c>
      <c r="H28" s="7">
        <v>0</v>
      </c>
    </row>
    <row r="29" spans="1:8" x14ac:dyDescent="0.25">
      <c r="A29" s="306"/>
      <c r="B29" s="2"/>
      <c r="C29" s="2"/>
      <c r="D29" s="48"/>
      <c r="E29" s="3" t="s">
        <v>23</v>
      </c>
      <c r="F29" s="5">
        <v>818372</v>
      </c>
      <c r="G29" s="7">
        <v>0</v>
      </c>
      <c r="H29" s="5">
        <v>165481</v>
      </c>
    </row>
    <row r="30" spans="1:8" x14ac:dyDescent="0.25">
      <c r="A30" s="304">
        <v>10</v>
      </c>
      <c r="B30" s="2">
        <v>15</v>
      </c>
      <c r="C30" s="2">
        <v>4352</v>
      </c>
      <c r="D30" s="48" t="s">
        <v>32</v>
      </c>
      <c r="E30" s="4" t="s">
        <v>21</v>
      </c>
      <c r="F30" s="6">
        <v>1196478</v>
      </c>
      <c r="G30" s="8">
        <v>0</v>
      </c>
      <c r="H30" s="8">
        <v>199</v>
      </c>
    </row>
    <row r="31" spans="1:8" x14ac:dyDescent="0.25">
      <c r="A31" s="306"/>
      <c r="B31" s="2"/>
      <c r="C31" s="2"/>
      <c r="D31" s="48"/>
      <c r="E31" s="3" t="s">
        <v>22</v>
      </c>
      <c r="F31" s="5">
        <v>1196478</v>
      </c>
      <c r="G31" s="7">
        <v>0</v>
      </c>
      <c r="H31" s="7">
        <v>199</v>
      </c>
    </row>
    <row r="32" spans="1:8" ht="30" x14ac:dyDescent="0.25">
      <c r="A32" s="304">
        <v>11</v>
      </c>
      <c r="B32" s="2">
        <v>15</v>
      </c>
      <c r="C32" s="2">
        <v>901</v>
      </c>
      <c r="D32" s="48" t="s">
        <v>33</v>
      </c>
      <c r="E32" s="4" t="s">
        <v>21</v>
      </c>
      <c r="F32" s="6">
        <v>69177662</v>
      </c>
      <c r="G32" s="8">
        <v>0</v>
      </c>
      <c r="H32" s="6">
        <v>23381428</v>
      </c>
    </row>
    <row r="33" spans="1:8" x14ac:dyDescent="0.25">
      <c r="A33" s="305"/>
      <c r="B33" s="2"/>
      <c r="C33" s="2"/>
      <c r="D33" s="48"/>
      <c r="E33" s="3" t="s">
        <v>34</v>
      </c>
      <c r="F33" s="5">
        <v>22530923</v>
      </c>
      <c r="G33" s="7">
        <v>0</v>
      </c>
      <c r="H33" s="7">
        <v>0</v>
      </c>
    </row>
    <row r="34" spans="1:8" x14ac:dyDescent="0.25">
      <c r="A34" s="305"/>
      <c r="B34" s="2"/>
      <c r="C34" s="2"/>
      <c r="D34" s="48"/>
      <c r="E34" s="3" t="s">
        <v>35</v>
      </c>
      <c r="F34" s="5">
        <v>49692</v>
      </c>
      <c r="G34" s="7">
        <v>0</v>
      </c>
      <c r="H34" s="5">
        <v>49692</v>
      </c>
    </row>
    <row r="35" spans="1:8" x14ac:dyDescent="0.25">
      <c r="A35" s="305"/>
      <c r="B35" s="2"/>
      <c r="C35" s="2"/>
      <c r="D35" s="48"/>
      <c r="E35" s="3" t="s">
        <v>22</v>
      </c>
      <c r="F35" s="5">
        <v>16020262</v>
      </c>
      <c r="G35" s="7">
        <v>0</v>
      </c>
      <c r="H35" s="5">
        <v>553478</v>
      </c>
    </row>
    <row r="36" spans="1:8" x14ac:dyDescent="0.25">
      <c r="A36" s="306"/>
      <c r="B36" s="2"/>
      <c r="C36" s="2"/>
      <c r="D36" s="48"/>
      <c r="E36" s="3" t="s">
        <v>23</v>
      </c>
      <c r="F36" s="5">
        <v>30576785</v>
      </c>
      <c r="G36" s="7">
        <v>0</v>
      </c>
      <c r="H36" s="5">
        <v>22778258</v>
      </c>
    </row>
    <row r="37" spans="1:8" x14ac:dyDescent="0.25">
      <c r="A37" s="304">
        <v>12</v>
      </c>
      <c r="B37" s="2">
        <v>16</v>
      </c>
      <c r="C37" s="2">
        <v>2525</v>
      </c>
      <c r="D37" s="48" t="s">
        <v>36</v>
      </c>
      <c r="E37" s="4" t="s">
        <v>21</v>
      </c>
      <c r="F37" s="6">
        <v>1673506</v>
      </c>
      <c r="G37" s="8">
        <v>0</v>
      </c>
      <c r="H37" s="8">
        <v>0</v>
      </c>
    </row>
    <row r="38" spans="1:8" x14ac:dyDescent="0.25">
      <c r="A38" s="305"/>
      <c r="B38" s="2"/>
      <c r="C38" s="2"/>
      <c r="D38" s="48"/>
      <c r="E38" s="3" t="s">
        <v>22</v>
      </c>
      <c r="F38" s="5">
        <v>1574639</v>
      </c>
      <c r="G38" s="7">
        <v>0</v>
      </c>
      <c r="H38" s="7">
        <v>0</v>
      </c>
    </row>
    <row r="39" spans="1:8" x14ac:dyDescent="0.25">
      <c r="A39" s="306"/>
      <c r="B39" s="2"/>
      <c r="C39" s="2"/>
      <c r="D39" s="48"/>
      <c r="E39" s="3" t="s">
        <v>23</v>
      </c>
      <c r="F39" s="5">
        <v>98867</v>
      </c>
      <c r="G39" s="7">
        <v>0</v>
      </c>
      <c r="H39" s="7">
        <v>0</v>
      </c>
    </row>
    <row r="40" spans="1:8" x14ac:dyDescent="0.25">
      <c r="A40" s="304">
        <v>13</v>
      </c>
      <c r="B40" s="2">
        <v>18</v>
      </c>
      <c r="C40" s="2">
        <v>4112</v>
      </c>
      <c r="D40" s="48" t="s">
        <v>37</v>
      </c>
      <c r="E40" s="4" t="s">
        <v>21</v>
      </c>
      <c r="F40" s="6">
        <v>19675169</v>
      </c>
      <c r="G40" s="8">
        <v>0</v>
      </c>
      <c r="H40" s="6">
        <v>9806998</v>
      </c>
    </row>
    <row r="41" spans="1:8" x14ac:dyDescent="0.25">
      <c r="A41" s="305"/>
      <c r="B41" s="2"/>
      <c r="C41" s="2"/>
      <c r="D41" s="48"/>
      <c r="E41" s="3" t="s">
        <v>34</v>
      </c>
      <c r="F41" s="5">
        <v>490940</v>
      </c>
      <c r="G41" s="7">
        <v>0</v>
      </c>
      <c r="H41" s="7">
        <v>0</v>
      </c>
    </row>
    <row r="42" spans="1:8" x14ac:dyDescent="0.25">
      <c r="A42" s="305"/>
      <c r="B42" s="2"/>
      <c r="C42" s="2"/>
      <c r="D42" s="48"/>
      <c r="E42" s="3" t="s">
        <v>22</v>
      </c>
      <c r="F42" s="5">
        <v>5928616</v>
      </c>
      <c r="G42" s="7">
        <v>0</v>
      </c>
      <c r="H42" s="7">
        <v>0</v>
      </c>
    </row>
    <row r="43" spans="1:8" x14ac:dyDescent="0.25">
      <c r="A43" s="306"/>
      <c r="B43" s="2"/>
      <c r="C43" s="2"/>
      <c r="D43" s="48"/>
      <c r="E43" s="3" t="s">
        <v>23</v>
      </c>
      <c r="F43" s="5">
        <v>13255613</v>
      </c>
      <c r="G43" s="7">
        <v>0</v>
      </c>
      <c r="H43" s="5">
        <v>9806998</v>
      </c>
    </row>
    <row r="44" spans="1:8" x14ac:dyDescent="0.25">
      <c r="A44" s="304">
        <v>14</v>
      </c>
      <c r="B44" s="2">
        <v>31</v>
      </c>
      <c r="C44" s="2">
        <v>2548</v>
      </c>
      <c r="D44" s="48" t="s">
        <v>38</v>
      </c>
      <c r="E44" s="4" t="s">
        <v>21</v>
      </c>
      <c r="F44" s="6">
        <v>3166971</v>
      </c>
      <c r="G44" s="8">
        <v>0</v>
      </c>
      <c r="H44" s="8">
        <v>0</v>
      </c>
    </row>
    <row r="45" spans="1:8" x14ac:dyDescent="0.25">
      <c r="A45" s="305"/>
      <c r="B45" s="2"/>
      <c r="C45" s="2"/>
      <c r="D45" s="48"/>
      <c r="E45" s="3" t="s">
        <v>35</v>
      </c>
      <c r="F45" s="5">
        <v>650220</v>
      </c>
      <c r="G45" s="7">
        <v>0</v>
      </c>
      <c r="H45" s="7">
        <v>0</v>
      </c>
    </row>
    <row r="46" spans="1:8" x14ac:dyDescent="0.25">
      <c r="A46" s="306"/>
      <c r="B46" s="2"/>
      <c r="C46" s="2"/>
      <c r="D46" s="48"/>
      <c r="E46" s="3" t="s">
        <v>22</v>
      </c>
      <c r="F46" s="5">
        <v>2516751</v>
      </c>
      <c r="G46" s="7">
        <v>0</v>
      </c>
      <c r="H46" s="7">
        <v>0</v>
      </c>
    </row>
    <row r="47" spans="1:8" x14ac:dyDescent="0.25">
      <c r="A47" s="304">
        <v>15</v>
      </c>
      <c r="B47" s="2">
        <v>31</v>
      </c>
      <c r="C47" s="2">
        <v>2550</v>
      </c>
      <c r="D47" s="48" t="s">
        <v>39</v>
      </c>
      <c r="E47" s="4" t="s">
        <v>21</v>
      </c>
      <c r="F47" s="6">
        <v>435172</v>
      </c>
      <c r="G47" s="8">
        <v>0</v>
      </c>
      <c r="H47" s="6">
        <v>197636</v>
      </c>
    </row>
    <row r="48" spans="1:8" x14ac:dyDescent="0.25">
      <c r="A48" s="305"/>
      <c r="B48" s="2"/>
      <c r="C48" s="2"/>
      <c r="D48" s="48"/>
      <c r="E48" s="3" t="s">
        <v>22</v>
      </c>
      <c r="F48" s="5">
        <v>88020</v>
      </c>
      <c r="G48" s="7">
        <v>0</v>
      </c>
      <c r="H48" s="7">
        <v>0</v>
      </c>
    </row>
    <row r="49" spans="1:8" x14ac:dyDescent="0.25">
      <c r="A49" s="306"/>
      <c r="B49" s="2"/>
      <c r="C49" s="2"/>
      <c r="D49" s="48"/>
      <c r="E49" s="3" t="s">
        <v>23</v>
      </c>
      <c r="F49" s="5">
        <v>347152</v>
      </c>
      <c r="G49" s="7">
        <v>0</v>
      </c>
      <c r="H49" s="5">
        <v>197636</v>
      </c>
    </row>
    <row r="50" spans="1:8" ht="30" x14ac:dyDescent="0.25">
      <c r="A50" s="304">
        <v>16</v>
      </c>
      <c r="B50" s="2">
        <v>31</v>
      </c>
      <c r="C50" s="2">
        <v>2551</v>
      </c>
      <c r="D50" s="48" t="s">
        <v>40</v>
      </c>
      <c r="E50" s="4" t="s">
        <v>21</v>
      </c>
      <c r="F50" s="6">
        <v>5918581</v>
      </c>
      <c r="G50" s="8">
        <v>0</v>
      </c>
      <c r="H50" s="8">
        <v>0</v>
      </c>
    </row>
    <row r="51" spans="1:8" x14ac:dyDescent="0.25">
      <c r="A51" s="305"/>
      <c r="B51" s="2"/>
      <c r="C51" s="2"/>
      <c r="D51" s="48"/>
      <c r="E51" s="3" t="s">
        <v>34</v>
      </c>
      <c r="F51" s="5">
        <v>54701</v>
      </c>
      <c r="G51" s="7">
        <v>0</v>
      </c>
      <c r="H51" s="7">
        <v>0</v>
      </c>
    </row>
    <row r="52" spans="1:8" x14ac:dyDescent="0.25">
      <c r="A52" s="306"/>
      <c r="B52" s="2"/>
      <c r="C52" s="2"/>
      <c r="D52" s="48"/>
      <c r="E52" s="3" t="s">
        <v>22</v>
      </c>
      <c r="F52" s="5">
        <v>5863880</v>
      </c>
      <c r="G52" s="7">
        <v>0</v>
      </c>
      <c r="H52" s="7">
        <v>0</v>
      </c>
    </row>
    <row r="53" spans="1:8" x14ac:dyDescent="0.25">
      <c r="A53" s="304">
        <v>17</v>
      </c>
      <c r="B53" s="2">
        <v>31</v>
      </c>
      <c r="C53" s="2">
        <v>2554</v>
      </c>
      <c r="D53" s="48" t="s">
        <v>41</v>
      </c>
      <c r="E53" s="4" t="s">
        <v>21</v>
      </c>
      <c r="F53" s="6">
        <v>405119</v>
      </c>
      <c r="G53" s="8">
        <v>0</v>
      </c>
      <c r="H53" s="8">
        <v>0</v>
      </c>
    </row>
    <row r="54" spans="1:8" x14ac:dyDescent="0.25">
      <c r="A54" s="305"/>
      <c r="B54" s="2"/>
      <c r="C54" s="2"/>
      <c r="D54" s="48"/>
      <c r="E54" s="3" t="s">
        <v>22</v>
      </c>
      <c r="F54" s="5">
        <v>387446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48"/>
      <c r="E55" s="3" t="s">
        <v>23</v>
      </c>
      <c r="F55" s="5">
        <v>17673</v>
      </c>
      <c r="G55" s="7">
        <v>0</v>
      </c>
      <c r="H55" s="7">
        <v>0</v>
      </c>
    </row>
    <row r="56" spans="1:8" ht="30" x14ac:dyDescent="0.25">
      <c r="A56" s="304">
        <v>18</v>
      </c>
      <c r="B56" s="2">
        <v>31</v>
      </c>
      <c r="C56" s="2">
        <v>2557</v>
      </c>
      <c r="D56" s="48" t="s">
        <v>40</v>
      </c>
      <c r="E56" s="4" t="s">
        <v>21</v>
      </c>
      <c r="F56" s="6">
        <v>1131467</v>
      </c>
      <c r="G56" s="8">
        <v>0</v>
      </c>
      <c r="H56" s="8">
        <v>0</v>
      </c>
    </row>
    <row r="57" spans="1:8" x14ac:dyDescent="0.25">
      <c r="A57" s="306"/>
      <c r="B57" s="2"/>
      <c r="C57" s="2"/>
      <c r="D57" s="48"/>
      <c r="E57" s="3" t="s">
        <v>22</v>
      </c>
      <c r="F57" s="5">
        <v>1131467</v>
      </c>
      <c r="G57" s="7">
        <v>0</v>
      </c>
      <c r="H57" s="7">
        <v>0</v>
      </c>
    </row>
    <row r="58" spans="1:8" ht="30" x14ac:dyDescent="0.25">
      <c r="A58" s="304">
        <v>19</v>
      </c>
      <c r="B58" s="2">
        <v>31</v>
      </c>
      <c r="C58" s="2">
        <v>2558</v>
      </c>
      <c r="D58" s="48" t="s">
        <v>42</v>
      </c>
      <c r="E58" s="4" t="s">
        <v>21</v>
      </c>
      <c r="F58" s="6">
        <v>5633325</v>
      </c>
      <c r="G58" s="8">
        <v>0</v>
      </c>
      <c r="H58" s="8">
        <v>0</v>
      </c>
    </row>
    <row r="59" spans="1:8" x14ac:dyDescent="0.25">
      <c r="A59" s="305"/>
      <c r="B59" s="2"/>
      <c r="C59" s="2"/>
      <c r="D59" s="48"/>
      <c r="E59" s="3" t="s">
        <v>34</v>
      </c>
      <c r="F59" s="5">
        <v>5530725</v>
      </c>
      <c r="G59" s="7">
        <v>0</v>
      </c>
      <c r="H59" s="7">
        <v>0</v>
      </c>
    </row>
    <row r="60" spans="1:8" x14ac:dyDescent="0.25">
      <c r="A60" s="306"/>
      <c r="B60" s="2"/>
      <c r="C60" s="2"/>
      <c r="D60" s="48"/>
      <c r="E60" s="3" t="s">
        <v>22</v>
      </c>
      <c r="F60" s="5">
        <v>102600</v>
      </c>
      <c r="G60" s="7">
        <v>0</v>
      </c>
      <c r="H60" s="7">
        <v>0</v>
      </c>
    </row>
    <row r="61" spans="1:8" x14ac:dyDescent="0.25">
      <c r="A61" s="304">
        <v>20</v>
      </c>
      <c r="B61" s="2">
        <v>31</v>
      </c>
      <c r="C61" s="2">
        <v>2562</v>
      </c>
      <c r="D61" s="48" t="s">
        <v>43</v>
      </c>
      <c r="E61" s="4" t="s">
        <v>21</v>
      </c>
      <c r="F61" s="6">
        <v>106620</v>
      </c>
      <c r="G61" s="8">
        <v>0</v>
      </c>
      <c r="H61" s="6">
        <v>53620</v>
      </c>
    </row>
    <row r="62" spans="1:8" x14ac:dyDescent="0.25">
      <c r="A62" s="305"/>
      <c r="B62" s="2"/>
      <c r="C62" s="2"/>
      <c r="D62" s="48"/>
      <c r="E62" s="3" t="s">
        <v>22</v>
      </c>
      <c r="F62" s="5">
        <v>22984</v>
      </c>
      <c r="G62" s="7">
        <v>0</v>
      </c>
      <c r="H62" s="7">
        <v>0</v>
      </c>
    </row>
    <row r="63" spans="1:8" x14ac:dyDescent="0.25">
      <c r="A63" s="306"/>
      <c r="B63" s="2"/>
      <c r="C63" s="2"/>
      <c r="D63" s="48"/>
      <c r="E63" s="3" t="s">
        <v>23</v>
      </c>
      <c r="F63" s="5">
        <v>83636</v>
      </c>
      <c r="G63" s="7">
        <v>0</v>
      </c>
      <c r="H63" s="5">
        <v>53620</v>
      </c>
    </row>
    <row r="64" spans="1:8" ht="30" x14ac:dyDescent="0.25">
      <c r="A64" s="304">
        <v>21</v>
      </c>
      <c r="B64" s="2">
        <v>31</v>
      </c>
      <c r="C64" s="2">
        <v>3300</v>
      </c>
      <c r="D64" s="48" t="s">
        <v>44</v>
      </c>
      <c r="E64" s="4" t="s">
        <v>21</v>
      </c>
      <c r="F64" s="6">
        <v>608516</v>
      </c>
      <c r="G64" s="8">
        <v>0</v>
      </c>
      <c r="H64" s="8">
        <v>0</v>
      </c>
    </row>
    <row r="65" spans="1:8" x14ac:dyDescent="0.25">
      <c r="A65" s="305"/>
      <c r="B65" s="2"/>
      <c r="C65" s="2"/>
      <c r="D65" s="48"/>
      <c r="E65" s="3" t="s">
        <v>35</v>
      </c>
      <c r="F65" s="5">
        <v>131718</v>
      </c>
      <c r="G65" s="7">
        <v>0</v>
      </c>
      <c r="H65" s="7">
        <v>0</v>
      </c>
    </row>
    <row r="66" spans="1:8" x14ac:dyDescent="0.25">
      <c r="A66" s="305"/>
      <c r="B66" s="2"/>
      <c r="C66" s="2"/>
      <c r="D66" s="48"/>
      <c r="E66" s="3" t="s">
        <v>22</v>
      </c>
      <c r="F66" s="5">
        <v>439613</v>
      </c>
      <c r="G66" s="7">
        <v>0</v>
      </c>
      <c r="H66" s="7">
        <v>0</v>
      </c>
    </row>
    <row r="67" spans="1:8" x14ac:dyDescent="0.25">
      <c r="A67" s="306"/>
      <c r="B67" s="2"/>
      <c r="C67" s="2"/>
      <c r="D67" s="48"/>
      <c r="E67" s="3" t="s">
        <v>23</v>
      </c>
      <c r="F67" s="5">
        <v>37185</v>
      </c>
      <c r="G67" s="7">
        <v>0</v>
      </c>
      <c r="H67" s="7">
        <v>0</v>
      </c>
    </row>
    <row r="68" spans="1:8" x14ac:dyDescent="0.25">
      <c r="A68" s="304">
        <v>22</v>
      </c>
      <c r="B68" s="2">
        <v>31</v>
      </c>
      <c r="C68" s="2">
        <v>3301</v>
      </c>
      <c r="D68" s="48" t="s">
        <v>45</v>
      </c>
      <c r="E68" s="4" t="s">
        <v>21</v>
      </c>
      <c r="F68" s="6">
        <v>841659</v>
      </c>
      <c r="G68" s="8">
        <v>0</v>
      </c>
      <c r="H68" s="8">
        <v>0</v>
      </c>
    </row>
    <row r="69" spans="1:8" x14ac:dyDescent="0.25">
      <c r="A69" s="305"/>
      <c r="B69" s="2"/>
      <c r="C69" s="2"/>
      <c r="D69" s="48"/>
      <c r="E69" s="3" t="s">
        <v>22</v>
      </c>
      <c r="F69" s="5">
        <v>827733</v>
      </c>
      <c r="G69" s="7">
        <v>0</v>
      </c>
      <c r="H69" s="7">
        <v>0</v>
      </c>
    </row>
    <row r="70" spans="1:8" x14ac:dyDescent="0.25">
      <c r="A70" s="306"/>
      <c r="B70" s="2"/>
      <c r="C70" s="2"/>
      <c r="D70" s="48"/>
      <c r="E70" s="3" t="s">
        <v>23</v>
      </c>
      <c r="F70" s="5">
        <v>13926</v>
      </c>
      <c r="G70" s="7">
        <v>0</v>
      </c>
      <c r="H70" s="7">
        <v>0</v>
      </c>
    </row>
    <row r="71" spans="1:8" ht="30" x14ac:dyDescent="0.25">
      <c r="A71" s="304">
        <v>23</v>
      </c>
      <c r="B71" s="2">
        <v>31</v>
      </c>
      <c r="C71" s="2">
        <v>3303</v>
      </c>
      <c r="D71" s="48" t="s">
        <v>46</v>
      </c>
      <c r="E71" s="4" t="s">
        <v>21</v>
      </c>
      <c r="F71" s="6">
        <v>216130</v>
      </c>
      <c r="G71" s="8">
        <v>0</v>
      </c>
      <c r="H71" s="8">
        <v>0</v>
      </c>
    </row>
    <row r="72" spans="1:8" x14ac:dyDescent="0.25">
      <c r="A72" s="306"/>
      <c r="B72" s="2"/>
      <c r="C72" s="2"/>
      <c r="D72" s="48"/>
      <c r="E72" s="3" t="s">
        <v>22</v>
      </c>
      <c r="F72" s="5">
        <v>216130</v>
      </c>
      <c r="G72" s="7">
        <v>0</v>
      </c>
      <c r="H72" s="7">
        <v>0</v>
      </c>
    </row>
    <row r="73" spans="1:8" x14ac:dyDescent="0.25">
      <c r="A73" s="304">
        <v>24</v>
      </c>
      <c r="B73" s="2">
        <v>31</v>
      </c>
      <c r="C73" s="2">
        <v>3304</v>
      </c>
      <c r="D73" s="48" t="s">
        <v>47</v>
      </c>
      <c r="E73" s="4" t="s">
        <v>21</v>
      </c>
      <c r="F73" s="6">
        <v>2834798</v>
      </c>
      <c r="G73" s="8">
        <v>0</v>
      </c>
      <c r="H73" s="8">
        <v>0</v>
      </c>
    </row>
    <row r="74" spans="1:8" x14ac:dyDescent="0.25">
      <c r="A74" s="306"/>
      <c r="B74" s="2"/>
      <c r="C74" s="2"/>
      <c r="D74" s="48"/>
      <c r="E74" s="3" t="s">
        <v>34</v>
      </c>
      <c r="F74" s="5">
        <v>2834798</v>
      </c>
      <c r="G74" s="7">
        <v>0</v>
      </c>
      <c r="H74" s="7">
        <v>0</v>
      </c>
    </row>
    <row r="75" spans="1:8" x14ac:dyDescent="0.25">
      <c r="A75" s="304">
        <v>25</v>
      </c>
      <c r="B75" s="2">
        <v>31</v>
      </c>
      <c r="C75" s="2">
        <v>3305</v>
      </c>
      <c r="D75" s="48" t="s">
        <v>48</v>
      </c>
      <c r="E75" s="4" t="s">
        <v>21</v>
      </c>
      <c r="F75" s="6">
        <v>247589</v>
      </c>
      <c r="G75" s="8">
        <v>0</v>
      </c>
      <c r="H75" s="8">
        <v>0</v>
      </c>
    </row>
    <row r="76" spans="1:8" x14ac:dyDescent="0.25">
      <c r="A76" s="306"/>
      <c r="B76" s="2"/>
      <c r="C76" s="2"/>
      <c r="D76" s="48"/>
      <c r="E76" s="3" t="s">
        <v>22</v>
      </c>
      <c r="F76" s="5">
        <v>247589</v>
      </c>
      <c r="G76" s="7">
        <v>0</v>
      </c>
      <c r="H76" s="7">
        <v>0</v>
      </c>
    </row>
    <row r="77" spans="1:8" x14ac:dyDescent="0.25">
      <c r="A77" s="304">
        <v>26</v>
      </c>
      <c r="B77" s="2">
        <v>31</v>
      </c>
      <c r="C77" s="2">
        <v>3308</v>
      </c>
      <c r="D77" s="48" t="s">
        <v>49</v>
      </c>
      <c r="E77" s="4" t="s">
        <v>21</v>
      </c>
      <c r="F77" s="6">
        <v>9447831</v>
      </c>
      <c r="G77" s="6">
        <v>19472</v>
      </c>
      <c r="H77" s="6">
        <v>3753384</v>
      </c>
    </row>
    <row r="78" spans="1:8" x14ac:dyDescent="0.25">
      <c r="A78" s="305"/>
      <c r="B78" s="2"/>
      <c r="C78" s="2"/>
      <c r="D78" s="48"/>
      <c r="E78" s="3" t="s">
        <v>22</v>
      </c>
      <c r="F78" s="5">
        <v>1623946</v>
      </c>
      <c r="G78" s="5">
        <v>3795</v>
      </c>
      <c r="H78" s="7">
        <v>0</v>
      </c>
    </row>
    <row r="79" spans="1:8" x14ac:dyDescent="0.25">
      <c r="A79" s="306"/>
      <c r="B79" s="2"/>
      <c r="C79" s="2"/>
      <c r="D79" s="48"/>
      <c r="E79" s="3" t="s">
        <v>23</v>
      </c>
      <c r="F79" s="5">
        <v>7823885</v>
      </c>
      <c r="G79" s="5">
        <v>15677</v>
      </c>
      <c r="H79" s="5">
        <v>3753384</v>
      </c>
    </row>
    <row r="80" spans="1:8" ht="30" x14ac:dyDescent="0.25">
      <c r="A80" s="304">
        <v>27</v>
      </c>
      <c r="B80" s="2">
        <v>31</v>
      </c>
      <c r="C80" s="2">
        <v>3309</v>
      </c>
      <c r="D80" s="48" t="s">
        <v>50</v>
      </c>
      <c r="E80" s="4" t="s">
        <v>21</v>
      </c>
      <c r="F80" s="6">
        <v>99884</v>
      </c>
      <c r="G80" s="8">
        <v>0</v>
      </c>
      <c r="H80" s="8">
        <v>0</v>
      </c>
    </row>
    <row r="81" spans="1:8" x14ac:dyDescent="0.25">
      <c r="A81" s="306"/>
      <c r="B81" s="2"/>
      <c r="C81" s="2"/>
      <c r="D81" s="48"/>
      <c r="E81" s="3" t="s">
        <v>22</v>
      </c>
      <c r="F81" s="5">
        <v>99884</v>
      </c>
      <c r="G81" s="7">
        <v>0</v>
      </c>
      <c r="H81" s="7">
        <v>0</v>
      </c>
    </row>
    <row r="82" spans="1:8" x14ac:dyDescent="0.25">
      <c r="A82" s="304">
        <v>28</v>
      </c>
      <c r="B82" s="2">
        <v>31</v>
      </c>
      <c r="C82" s="2">
        <v>4160</v>
      </c>
      <c r="D82" s="48" t="s">
        <v>51</v>
      </c>
      <c r="E82" s="4" t="s">
        <v>21</v>
      </c>
      <c r="F82" s="6">
        <v>889129</v>
      </c>
      <c r="G82" s="8">
        <v>0</v>
      </c>
      <c r="H82" s="6">
        <v>60360</v>
      </c>
    </row>
    <row r="83" spans="1:8" x14ac:dyDescent="0.25">
      <c r="A83" s="305"/>
      <c r="B83" s="2"/>
      <c r="C83" s="2"/>
      <c r="D83" s="48"/>
      <c r="E83" s="3" t="s">
        <v>22</v>
      </c>
      <c r="F83" s="5">
        <v>727028</v>
      </c>
      <c r="G83" s="7">
        <v>0</v>
      </c>
      <c r="H83" s="5">
        <v>60360</v>
      </c>
    </row>
    <row r="84" spans="1:8" x14ac:dyDescent="0.25">
      <c r="A84" s="306"/>
      <c r="B84" s="2"/>
      <c r="C84" s="2"/>
      <c r="D84" s="48"/>
      <c r="E84" s="3" t="s">
        <v>23</v>
      </c>
      <c r="F84" s="5">
        <v>162101</v>
      </c>
      <c r="G84" s="7">
        <v>0</v>
      </c>
      <c r="H84" s="7">
        <v>0</v>
      </c>
    </row>
    <row r="85" spans="1:8" x14ac:dyDescent="0.25">
      <c r="A85" s="304">
        <v>29</v>
      </c>
      <c r="B85" s="2">
        <v>31</v>
      </c>
      <c r="C85" s="2">
        <v>4161</v>
      </c>
      <c r="D85" s="48" t="s">
        <v>52</v>
      </c>
      <c r="E85" s="4" t="s">
        <v>21</v>
      </c>
      <c r="F85" s="6">
        <v>5003911</v>
      </c>
      <c r="G85" s="6">
        <v>2829</v>
      </c>
      <c r="H85" s="8">
        <v>0</v>
      </c>
    </row>
    <row r="86" spans="1:8" x14ac:dyDescent="0.25">
      <c r="A86" s="305"/>
      <c r="B86" s="2"/>
      <c r="C86" s="2"/>
      <c r="D86" s="48"/>
      <c r="E86" s="3" t="s">
        <v>34</v>
      </c>
      <c r="F86" s="5">
        <v>3032860</v>
      </c>
      <c r="G86" s="5">
        <v>2829</v>
      </c>
      <c r="H86" s="7">
        <v>0</v>
      </c>
    </row>
    <row r="87" spans="1:8" x14ac:dyDescent="0.25">
      <c r="A87" s="306"/>
      <c r="B87" s="2"/>
      <c r="C87" s="2"/>
      <c r="D87" s="48"/>
      <c r="E87" s="3" t="s">
        <v>22</v>
      </c>
      <c r="F87" s="5">
        <v>1971051</v>
      </c>
      <c r="G87" s="7">
        <v>0</v>
      </c>
      <c r="H87" s="7">
        <v>0</v>
      </c>
    </row>
    <row r="88" spans="1:8" x14ac:dyDescent="0.25">
      <c r="A88" s="304">
        <v>30</v>
      </c>
      <c r="B88" s="2">
        <v>31</v>
      </c>
      <c r="C88" s="2">
        <v>4162</v>
      </c>
      <c r="D88" s="48" t="s">
        <v>53</v>
      </c>
      <c r="E88" s="4" t="s">
        <v>21</v>
      </c>
      <c r="F88" s="6">
        <v>32356</v>
      </c>
      <c r="G88" s="8">
        <v>0</v>
      </c>
      <c r="H88" s="8">
        <v>0</v>
      </c>
    </row>
    <row r="89" spans="1:8" x14ac:dyDescent="0.25">
      <c r="A89" s="306"/>
      <c r="B89" s="2"/>
      <c r="C89" s="2"/>
      <c r="D89" s="48"/>
      <c r="E89" s="3" t="s">
        <v>22</v>
      </c>
      <c r="F89" s="5">
        <v>32356</v>
      </c>
      <c r="G89" s="7">
        <v>0</v>
      </c>
      <c r="H89" s="7">
        <v>0</v>
      </c>
    </row>
    <row r="90" spans="1:8" x14ac:dyDescent="0.25">
      <c r="A90" s="304">
        <v>31</v>
      </c>
      <c r="B90" s="2">
        <v>31</v>
      </c>
      <c r="C90" s="2">
        <v>4163</v>
      </c>
      <c r="D90" s="48" t="s">
        <v>54</v>
      </c>
      <c r="E90" s="4" t="s">
        <v>21</v>
      </c>
      <c r="F90" s="6">
        <v>1125872</v>
      </c>
      <c r="G90" s="8">
        <v>0</v>
      </c>
      <c r="H90" s="8">
        <v>0</v>
      </c>
    </row>
    <row r="91" spans="1:8" x14ac:dyDescent="0.25">
      <c r="A91" s="306"/>
      <c r="B91" s="2"/>
      <c r="C91" s="2"/>
      <c r="D91" s="48"/>
      <c r="E91" s="3" t="s">
        <v>22</v>
      </c>
      <c r="F91" s="5">
        <v>1125872</v>
      </c>
      <c r="G91" s="7">
        <v>0</v>
      </c>
      <c r="H91" s="7">
        <v>0</v>
      </c>
    </row>
    <row r="92" spans="1:8" x14ac:dyDescent="0.25">
      <c r="A92" s="304">
        <v>32</v>
      </c>
      <c r="B92" s="2">
        <v>31</v>
      </c>
      <c r="C92" s="2">
        <v>4165</v>
      </c>
      <c r="D92" s="48" t="s">
        <v>55</v>
      </c>
      <c r="E92" s="4" t="s">
        <v>21</v>
      </c>
      <c r="F92" s="6">
        <v>178040</v>
      </c>
      <c r="G92" s="8">
        <v>0</v>
      </c>
      <c r="H92" s="8">
        <v>0</v>
      </c>
    </row>
    <row r="93" spans="1:8" x14ac:dyDescent="0.25">
      <c r="A93" s="306"/>
      <c r="B93" s="2"/>
      <c r="C93" s="2"/>
      <c r="D93" s="48"/>
      <c r="E93" s="3" t="s">
        <v>22</v>
      </c>
      <c r="F93" s="5">
        <v>178040</v>
      </c>
      <c r="G93" s="7">
        <v>0</v>
      </c>
      <c r="H93" s="7">
        <v>0</v>
      </c>
    </row>
    <row r="94" spans="1:8" ht="30" x14ac:dyDescent="0.25">
      <c r="A94" s="304">
        <v>33</v>
      </c>
      <c r="B94" s="2">
        <v>31</v>
      </c>
      <c r="C94" s="2">
        <v>4166</v>
      </c>
      <c r="D94" s="48" t="s">
        <v>56</v>
      </c>
      <c r="E94" s="4" t="s">
        <v>21</v>
      </c>
      <c r="F94" s="6">
        <v>1523344</v>
      </c>
      <c r="G94" s="8">
        <v>0</v>
      </c>
      <c r="H94" s="8">
        <v>0</v>
      </c>
    </row>
    <row r="95" spans="1:8" x14ac:dyDescent="0.25">
      <c r="A95" s="306"/>
      <c r="B95" s="2"/>
      <c r="C95" s="2"/>
      <c r="D95" s="48"/>
      <c r="E95" s="3" t="s">
        <v>22</v>
      </c>
      <c r="F95" s="5">
        <v>1523344</v>
      </c>
      <c r="G95" s="7">
        <v>0</v>
      </c>
      <c r="H95" s="7">
        <v>0</v>
      </c>
    </row>
    <row r="96" spans="1:8" x14ac:dyDescent="0.25">
      <c r="A96" s="304">
        <v>34</v>
      </c>
      <c r="B96" s="2">
        <v>34</v>
      </c>
      <c r="C96" s="2">
        <v>1066</v>
      </c>
      <c r="D96" s="48" t="s">
        <v>57</v>
      </c>
      <c r="E96" s="4" t="s">
        <v>21</v>
      </c>
      <c r="F96" s="6">
        <v>16449562</v>
      </c>
      <c r="G96" s="8">
        <v>0</v>
      </c>
      <c r="H96" s="6">
        <v>6251776</v>
      </c>
    </row>
    <row r="97" spans="1:8" x14ac:dyDescent="0.25">
      <c r="A97" s="305"/>
      <c r="B97" s="2"/>
      <c r="C97" s="2"/>
      <c r="D97" s="48"/>
      <c r="E97" s="3" t="s">
        <v>34</v>
      </c>
      <c r="F97" s="5">
        <v>2634720</v>
      </c>
      <c r="G97" s="7">
        <v>0</v>
      </c>
      <c r="H97" s="7">
        <v>0</v>
      </c>
    </row>
    <row r="98" spans="1:8" x14ac:dyDescent="0.25">
      <c r="A98" s="305"/>
      <c r="B98" s="2"/>
      <c r="C98" s="2"/>
      <c r="D98" s="48"/>
      <c r="E98" s="3" t="s">
        <v>22</v>
      </c>
      <c r="F98" s="5">
        <v>2844448</v>
      </c>
      <c r="G98" s="7">
        <v>0</v>
      </c>
      <c r="H98" s="5">
        <v>57731</v>
      </c>
    </row>
    <row r="99" spans="1:8" x14ac:dyDescent="0.25">
      <c r="A99" s="306"/>
      <c r="B99" s="2"/>
      <c r="C99" s="2"/>
      <c r="D99" s="48"/>
      <c r="E99" s="3" t="s">
        <v>23</v>
      </c>
      <c r="F99" s="5">
        <v>10970394</v>
      </c>
      <c r="G99" s="7">
        <v>0</v>
      </c>
      <c r="H99" s="5">
        <v>6194045</v>
      </c>
    </row>
    <row r="100" spans="1:8" x14ac:dyDescent="0.25">
      <c r="A100" s="304">
        <v>35</v>
      </c>
      <c r="B100" s="2">
        <v>34</v>
      </c>
      <c r="C100" s="2">
        <v>1467</v>
      </c>
      <c r="D100" s="48" t="s">
        <v>58</v>
      </c>
      <c r="E100" s="4" t="s">
        <v>21</v>
      </c>
      <c r="F100" s="6">
        <v>37125</v>
      </c>
      <c r="G100" s="8">
        <v>0</v>
      </c>
      <c r="H100" s="8">
        <v>0</v>
      </c>
    </row>
    <row r="101" spans="1:8" x14ac:dyDescent="0.25">
      <c r="A101" s="306"/>
      <c r="B101" s="2"/>
      <c r="C101" s="2"/>
      <c r="D101" s="48"/>
      <c r="E101" s="3" t="s">
        <v>23</v>
      </c>
      <c r="F101" s="5">
        <v>37125</v>
      </c>
      <c r="G101" s="7">
        <v>0</v>
      </c>
      <c r="H101" s="7">
        <v>0</v>
      </c>
    </row>
    <row r="102" spans="1:8" x14ac:dyDescent="0.25">
      <c r="A102" s="304">
        <v>36</v>
      </c>
      <c r="B102" s="2">
        <v>34</v>
      </c>
      <c r="C102" s="2">
        <v>1500</v>
      </c>
      <c r="D102" s="48" t="s">
        <v>59</v>
      </c>
      <c r="E102" s="4" t="s">
        <v>21</v>
      </c>
      <c r="F102" s="6">
        <v>84840</v>
      </c>
      <c r="G102" s="8">
        <v>0</v>
      </c>
      <c r="H102" s="8">
        <v>0</v>
      </c>
    </row>
    <row r="103" spans="1:8" x14ac:dyDescent="0.25">
      <c r="A103" s="306"/>
      <c r="B103" s="2"/>
      <c r="C103" s="2"/>
      <c r="D103" s="48"/>
      <c r="E103" s="3" t="s">
        <v>22</v>
      </c>
      <c r="F103" s="5">
        <v>84840</v>
      </c>
      <c r="G103" s="7">
        <v>0</v>
      </c>
      <c r="H103" s="7">
        <v>0</v>
      </c>
    </row>
    <row r="104" spans="1:8" x14ac:dyDescent="0.25">
      <c r="A104" s="304">
        <v>37</v>
      </c>
      <c r="B104" s="2">
        <v>34</v>
      </c>
      <c r="C104" s="2">
        <v>1501</v>
      </c>
      <c r="D104" s="48" t="s">
        <v>60</v>
      </c>
      <c r="E104" s="4" t="s">
        <v>21</v>
      </c>
      <c r="F104" s="6">
        <v>585593</v>
      </c>
      <c r="G104" s="8">
        <v>0</v>
      </c>
      <c r="H104" s="8">
        <v>0</v>
      </c>
    </row>
    <row r="105" spans="1:8" x14ac:dyDescent="0.25">
      <c r="A105" s="305"/>
      <c r="B105" s="2"/>
      <c r="C105" s="2"/>
      <c r="D105" s="48"/>
      <c r="E105" s="3" t="s">
        <v>22</v>
      </c>
      <c r="F105" s="5">
        <v>415525</v>
      </c>
      <c r="G105" s="7">
        <v>0</v>
      </c>
      <c r="H105" s="7">
        <v>0</v>
      </c>
    </row>
    <row r="106" spans="1:8" x14ac:dyDescent="0.25">
      <c r="A106" s="306"/>
      <c r="B106" s="2"/>
      <c r="C106" s="2"/>
      <c r="D106" s="48"/>
      <c r="E106" s="3" t="s">
        <v>23</v>
      </c>
      <c r="F106" s="5">
        <v>170068</v>
      </c>
      <c r="G106" s="7">
        <v>0</v>
      </c>
      <c r="H106" s="7">
        <v>0</v>
      </c>
    </row>
    <row r="107" spans="1:8" x14ac:dyDescent="0.25">
      <c r="A107" s="304">
        <v>38</v>
      </c>
      <c r="B107" s="2">
        <v>34</v>
      </c>
      <c r="C107" s="2">
        <v>2371</v>
      </c>
      <c r="D107" s="48" t="s">
        <v>61</v>
      </c>
      <c r="E107" s="4" t="s">
        <v>21</v>
      </c>
      <c r="F107" s="6">
        <v>2216363</v>
      </c>
      <c r="G107" s="8">
        <v>0</v>
      </c>
      <c r="H107" s="8">
        <v>0</v>
      </c>
    </row>
    <row r="108" spans="1:8" x14ac:dyDescent="0.25">
      <c r="A108" s="305"/>
      <c r="B108" s="2"/>
      <c r="C108" s="2"/>
      <c r="D108" s="48"/>
      <c r="E108" s="3" t="s">
        <v>35</v>
      </c>
      <c r="F108" s="5">
        <v>2103501</v>
      </c>
      <c r="G108" s="7">
        <v>0</v>
      </c>
      <c r="H108" s="7">
        <v>0</v>
      </c>
    </row>
    <row r="109" spans="1:8" x14ac:dyDescent="0.25">
      <c r="A109" s="306"/>
      <c r="B109" s="2"/>
      <c r="C109" s="2"/>
      <c r="D109" s="48"/>
      <c r="E109" s="3" t="s">
        <v>22</v>
      </c>
      <c r="F109" s="5">
        <v>112862</v>
      </c>
      <c r="G109" s="7">
        <v>0</v>
      </c>
      <c r="H109" s="7">
        <v>0</v>
      </c>
    </row>
    <row r="110" spans="1:8" x14ac:dyDescent="0.25">
      <c r="A110" s="304">
        <v>39</v>
      </c>
      <c r="B110" s="2">
        <v>34</v>
      </c>
      <c r="C110" s="2">
        <v>2372</v>
      </c>
      <c r="D110" s="48" t="s">
        <v>62</v>
      </c>
      <c r="E110" s="4" t="s">
        <v>21</v>
      </c>
      <c r="F110" s="6">
        <v>1498547</v>
      </c>
      <c r="G110" s="8">
        <v>0</v>
      </c>
      <c r="H110" s="8">
        <v>0</v>
      </c>
    </row>
    <row r="111" spans="1:8" x14ac:dyDescent="0.25">
      <c r="A111" s="305"/>
      <c r="B111" s="2"/>
      <c r="C111" s="2"/>
      <c r="D111" s="48"/>
      <c r="E111" s="3" t="s">
        <v>34</v>
      </c>
      <c r="F111" s="5">
        <v>475200</v>
      </c>
      <c r="G111" s="7">
        <v>0</v>
      </c>
      <c r="H111" s="7">
        <v>0</v>
      </c>
    </row>
    <row r="112" spans="1:8" x14ac:dyDescent="0.25">
      <c r="A112" s="305"/>
      <c r="B112" s="2"/>
      <c r="C112" s="2"/>
      <c r="D112" s="48"/>
      <c r="E112" s="3" t="s">
        <v>35</v>
      </c>
      <c r="F112" s="5">
        <v>749840</v>
      </c>
      <c r="G112" s="7">
        <v>0</v>
      </c>
      <c r="H112" s="7">
        <v>0</v>
      </c>
    </row>
    <row r="113" spans="1:8" x14ac:dyDescent="0.25">
      <c r="A113" s="305"/>
      <c r="B113" s="2"/>
      <c r="C113" s="2"/>
      <c r="D113" s="48"/>
      <c r="E113" s="3" t="s">
        <v>22</v>
      </c>
      <c r="F113" s="5">
        <v>256600</v>
      </c>
      <c r="G113" s="7">
        <v>0</v>
      </c>
      <c r="H113" s="7">
        <v>0</v>
      </c>
    </row>
    <row r="114" spans="1:8" x14ac:dyDescent="0.25">
      <c r="A114" s="306"/>
      <c r="B114" s="2"/>
      <c r="C114" s="2"/>
      <c r="D114" s="48"/>
      <c r="E114" s="3" t="s">
        <v>23</v>
      </c>
      <c r="F114" s="5">
        <v>16907</v>
      </c>
      <c r="G114" s="7">
        <v>0</v>
      </c>
      <c r="H114" s="7">
        <v>0</v>
      </c>
    </row>
    <row r="115" spans="1:8" x14ac:dyDescent="0.25">
      <c r="A115" s="304">
        <v>40</v>
      </c>
      <c r="B115" s="2">
        <v>34</v>
      </c>
      <c r="C115" s="2">
        <v>2374</v>
      </c>
      <c r="D115" s="48" t="s">
        <v>63</v>
      </c>
      <c r="E115" s="4" t="s">
        <v>21</v>
      </c>
      <c r="F115" s="6">
        <v>2658806</v>
      </c>
      <c r="G115" s="8">
        <v>0</v>
      </c>
      <c r="H115" s="8">
        <v>0</v>
      </c>
    </row>
    <row r="116" spans="1:8" x14ac:dyDescent="0.25">
      <c r="A116" s="305"/>
      <c r="B116" s="2"/>
      <c r="C116" s="2"/>
      <c r="D116" s="48"/>
      <c r="E116" s="3" t="s">
        <v>34</v>
      </c>
      <c r="F116" s="5">
        <v>101016</v>
      </c>
      <c r="G116" s="7">
        <v>0</v>
      </c>
      <c r="H116" s="7">
        <v>0</v>
      </c>
    </row>
    <row r="117" spans="1:8" x14ac:dyDescent="0.25">
      <c r="A117" s="305"/>
      <c r="B117" s="2"/>
      <c r="C117" s="2"/>
      <c r="D117" s="48"/>
      <c r="E117" s="3" t="s">
        <v>22</v>
      </c>
      <c r="F117" s="5">
        <v>2253624</v>
      </c>
      <c r="G117" s="7">
        <v>0</v>
      </c>
      <c r="H117" s="7">
        <v>0</v>
      </c>
    </row>
    <row r="118" spans="1:8" x14ac:dyDescent="0.25">
      <c r="A118" s="306"/>
      <c r="B118" s="2"/>
      <c r="C118" s="2"/>
      <c r="D118" s="48"/>
      <c r="E118" s="3" t="s">
        <v>23</v>
      </c>
      <c r="F118" s="5">
        <v>304166</v>
      </c>
      <c r="G118" s="7">
        <v>0</v>
      </c>
      <c r="H118" s="7">
        <v>0</v>
      </c>
    </row>
    <row r="119" spans="1:8" x14ac:dyDescent="0.25">
      <c r="A119" s="304">
        <v>41</v>
      </c>
      <c r="B119" s="2">
        <v>34</v>
      </c>
      <c r="C119" s="2">
        <v>2375</v>
      </c>
      <c r="D119" s="48" t="s">
        <v>64</v>
      </c>
      <c r="E119" s="4" t="s">
        <v>21</v>
      </c>
      <c r="F119" s="6">
        <v>366977</v>
      </c>
      <c r="G119" s="8">
        <v>0</v>
      </c>
      <c r="H119" s="8">
        <v>0</v>
      </c>
    </row>
    <row r="120" spans="1:8" x14ac:dyDescent="0.25">
      <c r="A120" s="306"/>
      <c r="B120" s="2"/>
      <c r="C120" s="2"/>
      <c r="D120" s="48"/>
      <c r="E120" s="3" t="s">
        <v>35</v>
      </c>
      <c r="F120" s="5">
        <v>366977</v>
      </c>
      <c r="G120" s="7">
        <v>0</v>
      </c>
      <c r="H120" s="7">
        <v>0</v>
      </c>
    </row>
    <row r="121" spans="1:8" x14ac:dyDescent="0.25">
      <c r="A121" s="304">
        <v>42</v>
      </c>
      <c r="B121" s="2">
        <v>34</v>
      </c>
      <c r="C121" s="2">
        <v>5792</v>
      </c>
      <c r="D121" s="48" t="s">
        <v>65</v>
      </c>
      <c r="E121" s="4" t="s">
        <v>21</v>
      </c>
      <c r="F121" s="6">
        <v>478803</v>
      </c>
      <c r="G121" s="8">
        <v>0</v>
      </c>
      <c r="H121" s="6">
        <v>81614</v>
      </c>
    </row>
    <row r="122" spans="1:8" x14ac:dyDescent="0.25">
      <c r="A122" s="305"/>
      <c r="B122" s="2"/>
      <c r="C122" s="2"/>
      <c r="D122" s="48"/>
      <c r="E122" s="3" t="s">
        <v>22</v>
      </c>
      <c r="F122" s="5">
        <v>317750</v>
      </c>
      <c r="G122" s="7">
        <v>0</v>
      </c>
      <c r="H122" s="7">
        <v>0</v>
      </c>
    </row>
    <row r="123" spans="1:8" x14ac:dyDescent="0.25">
      <c r="A123" s="306"/>
      <c r="B123" s="2"/>
      <c r="C123" s="2"/>
      <c r="D123" s="48"/>
      <c r="E123" s="3" t="s">
        <v>23</v>
      </c>
      <c r="F123" s="5">
        <v>161053</v>
      </c>
      <c r="G123" s="7">
        <v>0</v>
      </c>
      <c r="H123" s="5">
        <v>81614</v>
      </c>
    </row>
    <row r="124" spans="1:8" x14ac:dyDescent="0.25">
      <c r="A124" s="304">
        <v>43</v>
      </c>
      <c r="B124" s="2">
        <v>36</v>
      </c>
      <c r="C124" s="2">
        <v>270</v>
      </c>
      <c r="D124" s="48" t="s">
        <v>66</v>
      </c>
      <c r="E124" s="4" t="s">
        <v>21</v>
      </c>
      <c r="F124" s="6">
        <v>2249991</v>
      </c>
      <c r="G124" s="8">
        <v>0</v>
      </c>
      <c r="H124" s="6">
        <v>4742</v>
      </c>
    </row>
    <row r="125" spans="1:8" x14ac:dyDescent="0.25">
      <c r="A125" s="305"/>
      <c r="B125" s="2"/>
      <c r="C125" s="2"/>
      <c r="D125" s="48"/>
      <c r="E125" s="3" t="s">
        <v>34</v>
      </c>
      <c r="F125" s="5">
        <v>2235994</v>
      </c>
      <c r="G125" s="7">
        <v>0</v>
      </c>
      <c r="H125" s="7">
        <v>0</v>
      </c>
    </row>
    <row r="126" spans="1:8" x14ac:dyDescent="0.25">
      <c r="A126" s="306"/>
      <c r="B126" s="2"/>
      <c r="C126" s="2"/>
      <c r="D126" s="48"/>
      <c r="E126" s="3" t="s">
        <v>23</v>
      </c>
      <c r="F126" s="5">
        <v>13997</v>
      </c>
      <c r="G126" s="7">
        <v>0</v>
      </c>
      <c r="H126" s="5">
        <v>4742</v>
      </c>
    </row>
    <row r="127" spans="1:8" x14ac:dyDescent="0.25">
      <c r="A127" s="304">
        <v>44</v>
      </c>
      <c r="B127" s="2">
        <v>36</v>
      </c>
      <c r="C127" s="2">
        <v>362</v>
      </c>
      <c r="D127" s="48" t="s">
        <v>67</v>
      </c>
      <c r="E127" s="4" t="s">
        <v>21</v>
      </c>
      <c r="F127" s="6">
        <v>1524400</v>
      </c>
      <c r="G127" s="8">
        <v>0</v>
      </c>
      <c r="H127" s="6">
        <v>776532</v>
      </c>
    </row>
    <row r="128" spans="1:8" x14ac:dyDescent="0.25">
      <c r="A128" s="305"/>
      <c r="B128" s="2"/>
      <c r="C128" s="2"/>
      <c r="D128" s="48"/>
      <c r="E128" s="3" t="s">
        <v>22</v>
      </c>
      <c r="F128" s="5">
        <v>460501</v>
      </c>
      <c r="G128" s="7">
        <v>0</v>
      </c>
      <c r="H128" s="7">
        <v>0</v>
      </c>
    </row>
    <row r="129" spans="1:8" x14ac:dyDescent="0.25">
      <c r="A129" s="306"/>
      <c r="B129" s="2"/>
      <c r="C129" s="2"/>
      <c r="D129" s="48"/>
      <c r="E129" s="3" t="s">
        <v>23</v>
      </c>
      <c r="F129" s="5">
        <v>1063899</v>
      </c>
      <c r="G129" s="7">
        <v>0</v>
      </c>
      <c r="H129" s="5">
        <v>776532</v>
      </c>
    </row>
    <row r="130" spans="1:8" x14ac:dyDescent="0.25">
      <c r="A130" s="304">
        <v>45</v>
      </c>
      <c r="B130" s="2">
        <v>52</v>
      </c>
      <c r="C130" s="2">
        <v>3025</v>
      </c>
      <c r="D130" s="48" t="s">
        <v>68</v>
      </c>
      <c r="E130" s="4" t="s">
        <v>21</v>
      </c>
      <c r="F130" s="6">
        <v>12338586</v>
      </c>
      <c r="G130" s="8">
        <v>0</v>
      </c>
      <c r="H130" s="6">
        <v>240231</v>
      </c>
    </row>
    <row r="131" spans="1:8" x14ac:dyDescent="0.25">
      <c r="A131" s="305"/>
      <c r="B131" s="2"/>
      <c r="C131" s="2"/>
      <c r="D131" s="48"/>
      <c r="E131" s="3" t="s">
        <v>34</v>
      </c>
      <c r="F131" s="5">
        <v>6112559</v>
      </c>
      <c r="G131" s="7">
        <v>0</v>
      </c>
      <c r="H131" s="7">
        <v>0</v>
      </c>
    </row>
    <row r="132" spans="1:8" x14ac:dyDescent="0.25">
      <c r="A132" s="305"/>
      <c r="B132" s="2"/>
      <c r="C132" s="2"/>
      <c r="D132" s="48"/>
      <c r="E132" s="3" t="s">
        <v>35</v>
      </c>
      <c r="F132" s="5">
        <v>195418</v>
      </c>
      <c r="G132" s="7">
        <v>0</v>
      </c>
      <c r="H132" s="7">
        <v>0</v>
      </c>
    </row>
    <row r="133" spans="1:8" x14ac:dyDescent="0.25">
      <c r="A133" s="305"/>
      <c r="B133" s="2"/>
      <c r="C133" s="2"/>
      <c r="D133" s="48"/>
      <c r="E133" s="3" t="s">
        <v>22</v>
      </c>
      <c r="F133" s="5">
        <v>5788011</v>
      </c>
      <c r="G133" s="7">
        <v>0</v>
      </c>
      <c r="H133" s="7">
        <v>0</v>
      </c>
    </row>
    <row r="134" spans="1:8" x14ac:dyDescent="0.25">
      <c r="A134" s="306"/>
      <c r="B134" s="2"/>
      <c r="C134" s="2"/>
      <c r="D134" s="48"/>
      <c r="E134" s="3" t="s">
        <v>23</v>
      </c>
      <c r="F134" s="5">
        <v>242598</v>
      </c>
      <c r="G134" s="7">
        <v>0</v>
      </c>
      <c r="H134" s="5">
        <v>240231</v>
      </c>
    </row>
    <row r="135" spans="1:8" ht="30" x14ac:dyDescent="0.25">
      <c r="A135" s="304">
        <v>46</v>
      </c>
      <c r="B135" s="2">
        <v>57</v>
      </c>
      <c r="C135" s="2">
        <v>761</v>
      </c>
      <c r="D135" s="48" t="s">
        <v>69</v>
      </c>
      <c r="E135" s="4" t="s">
        <v>21</v>
      </c>
      <c r="F135" s="6">
        <v>1483314</v>
      </c>
      <c r="G135" s="8">
        <v>0</v>
      </c>
      <c r="H135" s="6">
        <v>22538</v>
      </c>
    </row>
    <row r="136" spans="1:8" x14ac:dyDescent="0.25">
      <c r="A136" s="305"/>
      <c r="B136" s="2"/>
      <c r="C136" s="2"/>
      <c r="D136" s="48"/>
      <c r="E136" s="3" t="s">
        <v>34</v>
      </c>
      <c r="F136" s="5">
        <v>5418</v>
      </c>
      <c r="G136" s="7">
        <v>0</v>
      </c>
      <c r="H136" s="7">
        <v>0</v>
      </c>
    </row>
    <row r="137" spans="1:8" x14ac:dyDescent="0.25">
      <c r="A137" s="305"/>
      <c r="B137" s="2"/>
      <c r="C137" s="2"/>
      <c r="D137" s="48"/>
      <c r="E137" s="3" t="s">
        <v>22</v>
      </c>
      <c r="F137" s="5">
        <v>1448179</v>
      </c>
      <c r="G137" s="7">
        <v>0</v>
      </c>
      <c r="H137" s="7">
        <v>0</v>
      </c>
    </row>
    <row r="138" spans="1:8" x14ac:dyDescent="0.25">
      <c r="A138" s="306"/>
      <c r="B138" s="2"/>
      <c r="C138" s="2"/>
      <c r="D138" s="48"/>
      <c r="E138" s="3" t="s">
        <v>23</v>
      </c>
      <c r="F138" s="5">
        <v>29717</v>
      </c>
      <c r="G138" s="7">
        <v>0</v>
      </c>
      <c r="H138" s="5">
        <v>22538</v>
      </c>
    </row>
    <row r="139" spans="1:8" x14ac:dyDescent="0.25">
      <c r="A139" s="304">
        <v>47</v>
      </c>
      <c r="B139" s="2">
        <v>59</v>
      </c>
      <c r="C139" s="2">
        <v>3001</v>
      </c>
      <c r="D139" s="48" t="s">
        <v>70</v>
      </c>
      <c r="E139" s="4" t="s">
        <v>21</v>
      </c>
      <c r="F139" s="6">
        <v>1545067</v>
      </c>
      <c r="G139" s="8">
        <v>0</v>
      </c>
      <c r="H139" s="6">
        <v>373505</v>
      </c>
    </row>
    <row r="140" spans="1:8" x14ac:dyDescent="0.25">
      <c r="A140" s="305"/>
      <c r="B140" s="2"/>
      <c r="C140" s="2"/>
      <c r="D140" s="48"/>
      <c r="E140" s="3" t="s">
        <v>22</v>
      </c>
      <c r="F140" s="5">
        <v>965101</v>
      </c>
      <c r="G140" s="7">
        <v>0</v>
      </c>
      <c r="H140" s="7">
        <v>0</v>
      </c>
    </row>
    <row r="141" spans="1:8" x14ac:dyDescent="0.25">
      <c r="A141" s="306"/>
      <c r="B141" s="2"/>
      <c r="C141" s="2"/>
      <c r="D141" s="48"/>
      <c r="E141" s="3" t="s">
        <v>23</v>
      </c>
      <c r="F141" s="5">
        <v>579966</v>
      </c>
      <c r="G141" s="7">
        <v>0</v>
      </c>
      <c r="H141" s="5">
        <v>373505</v>
      </c>
    </row>
    <row r="142" spans="1:8" ht="30" x14ac:dyDescent="0.25">
      <c r="A142" s="304">
        <v>48</v>
      </c>
      <c r="B142" s="2">
        <v>71</v>
      </c>
      <c r="C142" s="2">
        <v>4009</v>
      </c>
      <c r="D142" s="48" t="s">
        <v>71</v>
      </c>
      <c r="E142" s="4" t="s">
        <v>21</v>
      </c>
      <c r="F142" s="6">
        <v>11806511</v>
      </c>
      <c r="G142" s="8">
        <v>0</v>
      </c>
      <c r="H142" s="8">
        <v>0</v>
      </c>
    </row>
    <row r="143" spans="1:8" x14ac:dyDescent="0.25">
      <c r="A143" s="305"/>
      <c r="B143" s="2"/>
      <c r="C143" s="2"/>
      <c r="D143" s="48"/>
      <c r="E143" s="3" t="s">
        <v>34</v>
      </c>
      <c r="F143" s="5">
        <v>2838704</v>
      </c>
      <c r="G143" s="7">
        <v>0</v>
      </c>
      <c r="H143" s="7">
        <v>0</v>
      </c>
    </row>
    <row r="144" spans="1:8" x14ac:dyDescent="0.25">
      <c r="A144" s="305"/>
      <c r="B144" s="2"/>
      <c r="C144" s="2"/>
      <c r="D144" s="48"/>
      <c r="E144" s="3" t="s">
        <v>35</v>
      </c>
      <c r="F144" s="5">
        <v>3817332</v>
      </c>
      <c r="G144" s="7">
        <v>0</v>
      </c>
      <c r="H144" s="7">
        <v>0</v>
      </c>
    </row>
    <row r="145" spans="1:8" x14ac:dyDescent="0.25">
      <c r="A145" s="305"/>
      <c r="B145" s="2"/>
      <c r="C145" s="2"/>
      <c r="D145" s="48"/>
      <c r="E145" s="3" t="s">
        <v>22</v>
      </c>
      <c r="F145" s="5">
        <v>5102171</v>
      </c>
      <c r="G145" s="7">
        <v>0</v>
      </c>
      <c r="H145" s="7">
        <v>0</v>
      </c>
    </row>
    <row r="146" spans="1:8" x14ac:dyDescent="0.25">
      <c r="A146" s="306"/>
      <c r="B146" s="2"/>
      <c r="C146" s="2"/>
      <c r="D146" s="48"/>
      <c r="E146" s="3" t="s">
        <v>23</v>
      </c>
      <c r="F146" s="5">
        <v>48304</v>
      </c>
      <c r="G146" s="7">
        <v>0</v>
      </c>
      <c r="H146" s="7">
        <v>0</v>
      </c>
    </row>
    <row r="147" spans="1:8" x14ac:dyDescent="0.25">
      <c r="A147" s="304">
        <v>49</v>
      </c>
      <c r="B147" s="2">
        <v>71</v>
      </c>
      <c r="C147" s="2">
        <v>4010</v>
      </c>
      <c r="D147" s="48" t="s">
        <v>72</v>
      </c>
      <c r="E147" s="4" t="s">
        <v>21</v>
      </c>
      <c r="F147" s="6">
        <v>1006825</v>
      </c>
      <c r="G147" s="8">
        <v>0</v>
      </c>
      <c r="H147" s="6">
        <v>488758</v>
      </c>
    </row>
    <row r="148" spans="1:8" x14ac:dyDescent="0.25">
      <c r="A148" s="305"/>
      <c r="B148" s="2"/>
      <c r="C148" s="2"/>
      <c r="D148" s="48"/>
      <c r="E148" s="3" t="s">
        <v>22</v>
      </c>
      <c r="F148" s="5">
        <v>225154</v>
      </c>
      <c r="G148" s="7">
        <v>0</v>
      </c>
      <c r="H148" s="7">
        <v>0</v>
      </c>
    </row>
    <row r="149" spans="1:8" x14ac:dyDescent="0.25">
      <c r="A149" s="306"/>
      <c r="B149" s="2"/>
      <c r="C149" s="2"/>
      <c r="D149" s="48"/>
      <c r="E149" s="3" t="s">
        <v>23</v>
      </c>
      <c r="F149" s="5">
        <v>781671</v>
      </c>
      <c r="G149" s="7">
        <v>0</v>
      </c>
      <c r="H149" s="5">
        <v>488758</v>
      </c>
    </row>
    <row r="150" spans="1:8" x14ac:dyDescent="0.25">
      <c r="A150" s="304">
        <v>50</v>
      </c>
      <c r="B150" s="2">
        <v>71</v>
      </c>
      <c r="C150" s="2">
        <v>4102</v>
      </c>
      <c r="D150" s="48" t="s">
        <v>73</v>
      </c>
      <c r="E150" s="4" t="s">
        <v>21</v>
      </c>
      <c r="F150" s="6">
        <v>5197508</v>
      </c>
      <c r="G150" s="8">
        <v>0</v>
      </c>
      <c r="H150" s="6">
        <v>20524</v>
      </c>
    </row>
    <row r="151" spans="1:8" x14ac:dyDescent="0.25">
      <c r="A151" s="305"/>
      <c r="B151" s="2"/>
      <c r="C151" s="2"/>
      <c r="D151" s="48"/>
      <c r="E151" s="3" t="s">
        <v>35</v>
      </c>
      <c r="F151" s="5">
        <v>2629003</v>
      </c>
      <c r="G151" s="7">
        <v>0</v>
      </c>
      <c r="H151" s="7">
        <v>0</v>
      </c>
    </row>
    <row r="152" spans="1:8" x14ac:dyDescent="0.25">
      <c r="A152" s="305"/>
      <c r="B152" s="2"/>
      <c r="C152" s="2"/>
      <c r="D152" s="48"/>
      <c r="E152" s="3" t="s">
        <v>22</v>
      </c>
      <c r="F152" s="5">
        <v>2540737</v>
      </c>
      <c r="G152" s="7">
        <v>0</v>
      </c>
      <c r="H152" s="7">
        <v>0</v>
      </c>
    </row>
    <row r="153" spans="1:8" x14ac:dyDescent="0.25">
      <c r="A153" s="306"/>
      <c r="B153" s="2"/>
      <c r="C153" s="2"/>
      <c r="D153" s="48"/>
      <c r="E153" s="3" t="s">
        <v>23</v>
      </c>
      <c r="F153" s="5">
        <v>27768</v>
      </c>
      <c r="G153" s="7">
        <v>0</v>
      </c>
      <c r="H153" s="5">
        <v>20524</v>
      </c>
    </row>
    <row r="154" spans="1:8" x14ac:dyDescent="0.25">
      <c r="A154" s="304">
        <v>51</v>
      </c>
      <c r="B154" s="2">
        <v>71</v>
      </c>
      <c r="C154" s="2">
        <v>4103</v>
      </c>
      <c r="D154" s="48" t="s">
        <v>74</v>
      </c>
      <c r="E154" s="4" t="s">
        <v>21</v>
      </c>
      <c r="F154" s="6">
        <v>216867</v>
      </c>
      <c r="G154" s="8">
        <v>0</v>
      </c>
      <c r="H154" s="6">
        <v>77203</v>
      </c>
    </row>
    <row r="155" spans="1:8" x14ac:dyDescent="0.25">
      <c r="A155" s="305"/>
      <c r="B155" s="2"/>
      <c r="C155" s="2"/>
      <c r="D155" s="48"/>
      <c r="E155" s="3" t="s">
        <v>22</v>
      </c>
      <c r="F155" s="5">
        <v>80553</v>
      </c>
      <c r="G155" s="7">
        <v>0</v>
      </c>
      <c r="H155" s="7">
        <v>0</v>
      </c>
    </row>
    <row r="156" spans="1:8" x14ac:dyDescent="0.25">
      <c r="A156" s="306"/>
      <c r="B156" s="2"/>
      <c r="C156" s="2"/>
      <c r="D156" s="48"/>
      <c r="E156" s="3" t="s">
        <v>23</v>
      </c>
      <c r="F156" s="5">
        <v>136314</v>
      </c>
      <c r="G156" s="7">
        <v>0</v>
      </c>
      <c r="H156" s="5">
        <v>77203</v>
      </c>
    </row>
    <row r="157" spans="1:8" x14ac:dyDescent="0.25">
      <c r="A157" s="304">
        <v>52</v>
      </c>
      <c r="B157" s="2">
        <v>71</v>
      </c>
      <c r="C157" s="2">
        <v>4104</v>
      </c>
      <c r="D157" s="48" t="s">
        <v>75</v>
      </c>
      <c r="E157" s="4" t="s">
        <v>21</v>
      </c>
      <c r="F157" s="6">
        <v>327337</v>
      </c>
      <c r="G157" s="8">
        <v>0</v>
      </c>
      <c r="H157" s="8">
        <v>0</v>
      </c>
    </row>
    <row r="158" spans="1:8" x14ac:dyDescent="0.25">
      <c r="A158" s="306"/>
      <c r="B158" s="2"/>
      <c r="C158" s="2"/>
      <c r="D158" s="48"/>
      <c r="E158" s="3" t="s">
        <v>22</v>
      </c>
      <c r="F158" s="5">
        <v>327337</v>
      </c>
      <c r="G158" s="7">
        <v>0</v>
      </c>
      <c r="H158" s="7">
        <v>0</v>
      </c>
    </row>
    <row r="159" spans="1:8" x14ac:dyDescent="0.25">
      <c r="A159" s="304">
        <v>53</v>
      </c>
      <c r="B159" s="2">
        <v>71</v>
      </c>
      <c r="C159" s="2">
        <v>4106</v>
      </c>
      <c r="D159" s="48" t="s">
        <v>76</v>
      </c>
      <c r="E159" s="4" t="s">
        <v>21</v>
      </c>
      <c r="F159" s="6">
        <v>1263399</v>
      </c>
      <c r="G159" s="8">
        <v>0</v>
      </c>
      <c r="H159" s="8">
        <v>0</v>
      </c>
    </row>
    <row r="160" spans="1:8" x14ac:dyDescent="0.25">
      <c r="A160" s="306"/>
      <c r="B160" s="2"/>
      <c r="C160" s="2"/>
      <c r="D160" s="48"/>
      <c r="E160" s="3" t="s">
        <v>22</v>
      </c>
      <c r="F160" s="5">
        <v>1263399</v>
      </c>
      <c r="G160" s="7">
        <v>0</v>
      </c>
      <c r="H160" s="7">
        <v>0</v>
      </c>
    </row>
    <row r="161" spans="1:8" x14ac:dyDescent="0.25">
      <c r="A161" s="304">
        <v>54</v>
      </c>
      <c r="B161" s="2">
        <v>74</v>
      </c>
      <c r="C161" s="2">
        <v>4095</v>
      </c>
      <c r="D161" s="48" t="s">
        <v>77</v>
      </c>
      <c r="E161" s="4" t="s">
        <v>21</v>
      </c>
      <c r="F161" s="6">
        <v>6510401</v>
      </c>
      <c r="G161" s="8">
        <v>0</v>
      </c>
      <c r="H161" s="6">
        <v>3618769</v>
      </c>
    </row>
    <row r="162" spans="1:8" x14ac:dyDescent="0.25">
      <c r="A162" s="305"/>
      <c r="B162" s="2"/>
      <c r="C162" s="2"/>
      <c r="D162" s="48"/>
      <c r="E162" s="3" t="s">
        <v>22</v>
      </c>
      <c r="F162" s="5">
        <v>1996184</v>
      </c>
      <c r="G162" s="7">
        <v>0</v>
      </c>
      <c r="H162" s="7">
        <v>0</v>
      </c>
    </row>
    <row r="163" spans="1:8" x14ac:dyDescent="0.25">
      <c r="A163" s="306"/>
      <c r="B163" s="2"/>
      <c r="C163" s="2"/>
      <c r="D163" s="48"/>
      <c r="E163" s="3" t="s">
        <v>23</v>
      </c>
      <c r="F163" s="5">
        <v>4514217</v>
      </c>
      <c r="G163" s="7">
        <v>0</v>
      </c>
      <c r="H163" s="5">
        <v>3618769</v>
      </c>
    </row>
    <row r="164" spans="1:8" x14ac:dyDescent="0.25">
      <c r="A164" s="304">
        <v>55</v>
      </c>
      <c r="B164" s="2">
        <v>74</v>
      </c>
      <c r="C164" s="2">
        <v>4096</v>
      </c>
      <c r="D164" s="48" t="s">
        <v>78</v>
      </c>
      <c r="E164" s="4" t="s">
        <v>21</v>
      </c>
      <c r="F164" s="6">
        <v>1258751</v>
      </c>
      <c r="G164" s="8">
        <v>0</v>
      </c>
      <c r="H164" s="8">
        <v>0</v>
      </c>
    </row>
    <row r="165" spans="1:8" x14ac:dyDescent="0.25">
      <c r="A165" s="305"/>
      <c r="B165" s="2"/>
      <c r="C165" s="2"/>
      <c r="D165" s="48"/>
      <c r="E165" s="3" t="s">
        <v>22</v>
      </c>
      <c r="F165" s="5">
        <v>1222098</v>
      </c>
      <c r="G165" s="7">
        <v>0</v>
      </c>
      <c r="H165" s="7">
        <v>0</v>
      </c>
    </row>
    <row r="166" spans="1:8" x14ac:dyDescent="0.25">
      <c r="A166" s="306"/>
      <c r="B166" s="2"/>
      <c r="C166" s="2"/>
      <c r="D166" s="48"/>
      <c r="E166" s="3" t="s">
        <v>23</v>
      </c>
      <c r="F166" s="5">
        <v>36653</v>
      </c>
      <c r="G166" s="7">
        <v>0</v>
      </c>
      <c r="H166" s="7">
        <v>0</v>
      </c>
    </row>
    <row r="167" spans="1:8" x14ac:dyDescent="0.25">
      <c r="A167" s="304">
        <v>56</v>
      </c>
      <c r="B167" s="2">
        <v>74</v>
      </c>
      <c r="C167" s="2">
        <v>4097</v>
      </c>
      <c r="D167" s="48" t="s">
        <v>79</v>
      </c>
      <c r="E167" s="4" t="s">
        <v>21</v>
      </c>
      <c r="F167" s="6">
        <v>428549</v>
      </c>
      <c r="G167" s="8">
        <v>0</v>
      </c>
      <c r="H167" s="8">
        <v>0</v>
      </c>
    </row>
    <row r="168" spans="1:8" x14ac:dyDescent="0.25">
      <c r="A168" s="305"/>
      <c r="B168" s="2"/>
      <c r="C168" s="2"/>
      <c r="D168" s="48"/>
      <c r="E168" s="3" t="s">
        <v>22</v>
      </c>
      <c r="F168" s="5">
        <v>59276</v>
      </c>
      <c r="G168" s="7">
        <v>0</v>
      </c>
      <c r="H168" s="7">
        <v>0</v>
      </c>
    </row>
    <row r="169" spans="1:8" x14ac:dyDescent="0.25">
      <c r="A169" s="306"/>
      <c r="B169" s="2"/>
      <c r="C169" s="2"/>
      <c r="D169" s="48"/>
      <c r="E169" s="3" t="s">
        <v>23</v>
      </c>
      <c r="F169" s="5">
        <v>369273</v>
      </c>
      <c r="G169" s="7">
        <v>0</v>
      </c>
      <c r="H169" s="7">
        <v>0</v>
      </c>
    </row>
    <row r="170" spans="1:8" ht="30" x14ac:dyDescent="0.25">
      <c r="A170" s="304">
        <v>57</v>
      </c>
      <c r="B170" s="2">
        <v>74</v>
      </c>
      <c r="C170" s="2">
        <v>4098</v>
      </c>
      <c r="D170" s="48" t="s">
        <v>80</v>
      </c>
      <c r="E170" s="4" t="s">
        <v>21</v>
      </c>
      <c r="F170" s="6">
        <v>628063</v>
      </c>
      <c r="G170" s="8">
        <v>0</v>
      </c>
      <c r="H170" s="8">
        <v>519</v>
      </c>
    </row>
    <row r="171" spans="1:8" x14ac:dyDescent="0.25">
      <c r="A171" s="305"/>
      <c r="B171" s="2"/>
      <c r="C171" s="2"/>
      <c r="D171" s="48"/>
      <c r="E171" s="3" t="s">
        <v>22</v>
      </c>
      <c r="F171" s="5">
        <v>481814</v>
      </c>
      <c r="G171" s="7">
        <v>0</v>
      </c>
      <c r="H171" s="7">
        <v>0</v>
      </c>
    </row>
    <row r="172" spans="1:8" x14ac:dyDescent="0.25">
      <c r="A172" s="306"/>
      <c r="B172" s="2"/>
      <c r="C172" s="2"/>
      <c r="D172" s="48"/>
      <c r="E172" s="3" t="s">
        <v>23</v>
      </c>
      <c r="F172" s="5">
        <v>146249</v>
      </c>
      <c r="G172" s="7">
        <v>0</v>
      </c>
      <c r="H172" s="7">
        <v>519</v>
      </c>
    </row>
    <row r="173" spans="1:8" ht="30" x14ac:dyDescent="0.25">
      <c r="A173" s="304">
        <v>58</v>
      </c>
      <c r="B173" s="2">
        <v>74</v>
      </c>
      <c r="C173" s="2">
        <v>4099</v>
      </c>
      <c r="D173" s="48" t="s">
        <v>81</v>
      </c>
      <c r="E173" s="4" t="s">
        <v>21</v>
      </c>
      <c r="F173" s="6">
        <v>4628283</v>
      </c>
      <c r="G173" s="6">
        <v>9540</v>
      </c>
      <c r="H173" s="8">
        <v>0</v>
      </c>
    </row>
    <row r="174" spans="1:8" x14ac:dyDescent="0.25">
      <c r="A174" s="305"/>
      <c r="B174" s="2"/>
      <c r="C174" s="2"/>
      <c r="D174" s="48"/>
      <c r="E174" s="3" t="s">
        <v>34</v>
      </c>
      <c r="F174" s="5">
        <v>3848160</v>
      </c>
      <c r="G174" s="5">
        <v>8400</v>
      </c>
      <c r="H174" s="7">
        <v>0</v>
      </c>
    </row>
    <row r="175" spans="1:8" x14ac:dyDescent="0.25">
      <c r="A175" s="306"/>
      <c r="B175" s="2"/>
      <c r="C175" s="2"/>
      <c r="D175" s="48"/>
      <c r="E175" s="3" t="s">
        <v>22</v>
      </c>
      <c r="F175" s="5">
        <v>780123</v>
      </c>
      <c r="G175" s="5">
        <v>1140</v>
      </c>
      <c r="H175" s="7">
        <v>0</v>
      </c>
    </row>
    <row r="176" spans="1:8" x14ac:dyDescent="0.25">
      <c r="A176" s="304">
        <v>59</v>
      </c>
      <c r="B176" s="2">
        <v>75</v>
      </c>
      <c r="C176" s="2">
        <v>4016</v>
      </c>
      <c r="D176" s="48" t="s">
        <v>114</v>
      </c>
      <c r="E176" s="4" t="s">
        <v>21</v>
      </c>
      <c r="F176" s="6">
        <v>9785326</v>
      </c>
      <c r="G176" s="8">
        <v>0</v>
      </c>
      <c r="H176" s="8">
        <v>0</v>
      </c>
    </row>
    <row r="177" spans="1:8" x14ac:dyDescent="0.25">
      <c r="A177" s="305"/>
      <c r="B177" s="2"/>
      <c r="C177" s="2"/>
      <c r="D177" s="48"/>
      <c r="E177" s="3" t="s">
        <v>34</v>
      </c>
      <c r="F177" s="5">
        <v>4784128</v>
      </c>
      <c r="G177" s="7">
        <v>0</v>
      </c>
      <c r="H177" s="7">
        <v>0</v>
      </c>
    </row>
    <row r="178" spans="1:8" x14ac:dyDescent="0.25">
      <c r="A178" s="306"/>
      <c r="B178" s="2"/>
      <c r="C178" s="2"/>
      <c r="D178" s="48"/>
      <c r="E178" s="3" t="s">
        <v>22</v>
      </c>
      <c r="F178" s="5">
        <v>5001198</v>
      </c>
      <c r="G178" s="7">
        <v>0</v>
      </c>
      <c r="H178" s="7">
        <v>0</v>
      </c>
    </row>
    <row r="179" spans="1:8" ht="30" x14ac:dyDescent="0.25">
      <c r="A179" s="304">
        <v>60</v>
      </c>
      <c r="B179" s="2">
        <v>75</v>
      </c>
      <c r="C179" s="2">
        <v>4018</v>
      </c>
      <c r="D179" s="48" t="s">
        <v>82</v>
      </c>
      <c r="E179" s="4" t="s">
        <v>21</v>
      </c>
      <c r="F179" s="6">
        <v>23577</v>
      </c>
      <c r="G179" s="8">
        <v>0</v>
      </c>
      <c r="H179" s="8">
        <v>0</v>
      </c>
    </row>
    <row r="180" spans="1:8" x14ac:dyDescent="0.25">
      <c r="A180" s="305"/>
      <c r="B180" s="2"/>
      <c r="C180" s="2"/>
      <c r="D180" s="48"/>
      <c r="E180" s="3" t="s">
        <v>22</v>
      </c>
      <c r="F180" s="5">
        <v>11730</v>
      </c>
      <c r="G180" s="7">
        <v>0</v>
      </c>
      <c r="H180" s="7">
        <v>0</v>
      </c>
    </row>
    <row r="181" spans="1:8" x14ac:dyDescent="0.25">
      <c r="A181" s="306"/>
      <c r="B181" s="2"/>
      <c r="C181" s="2"/>
      <c r="D181" s="48"/>
      <c r="E181" s="3" t="s">
        <v>23</v>
      </c>
      <c r="F181" s="5">
        <v>11847</v>
      </c>
      <c r="G181" s="7">
        <v>0</v>
      </c>
      <c r="H181" s="7">
        <v>0</v>
      </c>
    </row>
    <row r="182" spans="1:8" x14ac:dyDescent="0.25">
      <c r="A182" s="304">
        <v>61</v>
      </c>
      <c r="B182" s="2">
        <v>75</v>
      </c>
      <c r="C182" s="2">
        <v>4022</v>
      </c>
      <c r="D182" s="48" t="s">
        <v>83</v>
      </c>
      <c r="E182" s="4" t="s">
        <v>21</v>
      </c>
      <c r="F182" s="6">
        <v>37968</v>
      </c>
      <c r="G182" s="8">
        <v>0</v>
      </c>
      <c r="H182" s="8">
        <v>0</v>
      </c>
    </row>
    <row r="183" spans="1:8" x14ac:dyDescent="0.25">
      <c r="A183" s="306"/>
      <c r="B183" s="2"/>
      <c r="C183" s="2"/>
      <c r="D183" s="48"/>
      <c r="E183" s="3" t="s">
        <v>35</v>
      </c>
      <c r="F183" s="5">
        <v>37968</v>
      </c>
      <c r="G183" s="7">
        <v>0</v>
      </c>
      <c r="H183" s="7">
        <v>0</v>
      </c>
    </row>
    <row r="184" spans="1:8" x14ac:dyDescent="0.25">
      <c r="A184" s="304">
        <v>62</v>
      </c>
      <c r="B184" s="2">
        <v>75</v>
      </c>
      <c r="C184" s="2">
        <v>4101</v>
      </c>
      <c r="D184" s="48" t="s">
        <v>84</v>
      </c>
      <c r="E184" s="4" t="s">
        <v>21</v>
      </c>
      <c r="F184" s="6">
        <v>6238171</v>
      </c>
      <c r="G184" s="8">
        <v>0</v>
      </c>
      <c r="H184" s="6">
        <v>2242926</v>
      </c>
    </row>
    <row r="185" spans="1:8" x14ac:dyDescent="0.25">
      <c r="A185" s="305"/>
      <c r="B185" s="2"/>
      <c r="C185" s="2"/>
      <c r="D185" s="48"/>
      <c r="E185" s="3" t="s">
        <v>22</v>
      </c>
      <c r="F185" s="5">
        <v>2483732</v>
      </c>
      <c r="G185" s="7">
        <v>0</v>
      </c>
      <c r="H185" s="7">
        <v>0</v>
      </c>
    </row>
    <row r="186" spans="1:8" x14ac:dyDescent="0.25">
      <c r="A186" s="306"/>
      <c r="B186" s="2"/>
      <c r="C186" s="2"/>
      <c r="D186" s="48"/>
      <c r="E186" s="3" t="s">
        <v>23</v>
      </c>
      <c r="F186" s="5">
        <v>3754439</v>
      </c>
      <c r="G186" s="7">
        <v>0</v>
      </c>
      <c r="H186" s="5">
        <v>2242926</v>
      </c>
    </row>
    <row r="187" spans="1:8" x14ac:dyDescent="0.25">
      <c r="A187" s="304">
        <v>63</v>
      </c>
      <c r="B187" s="2">
        <v>76</v>
      </c>
      <c r="C187" s="2">
        <v>4014</v>
      </c>
      <c r="D187" s="48" t="s">
        <v>85</v>
      </c>
      <c r="E187" s="4" t="s">
        <v>21</v>
      </c>
      <c r="F187" s="6">
        <v>21098943</v>
      </c>
      <c r="G187" s="8">
        <v>0</v>
      </c>
      <c r="H187" s="8">
        <v>0</v>
      </c>
    </row>
    <row r="188" spans="1:8" x14ac:dyDescent="0.25">
      <c r="A188" s="305"/>
      <c r="B188" s="2"/>
      <c r="C188" s="2"/>
      <c r="D188" s="48"/>
      <c r="E188" s="3" t="s">
        <v>34</v>
      </c>
      <c r="F188" s="5">
        <v>3976163</v>
      </c>
      <c r="G188" s="7">
        <v>0</v>
      </c>
      <c r="H188" s="7">
        <v>0</v>
      </c>
    </row>
    <row r="189" spans="1:8" x14ac:dyDescent="0.25">
      <c r="A189" s="305"/>
      <c r="B189" s="2"/>
      <c r="C189" s="2"/>
      <c r="D189" s="48"/>
      <c r="E189" s="3" t="s">
        <v>35</v>
      </c>
      <c r="F189" s="5">
        <v>16083239</v>
      </c>
      <c r="G189" s="7">
        <v>0</v>
      </c>
      <c r="H189" s="7">
        <v>0</v>
      </c>
    </row>
    <row r="190" spans="1:8" x14ac:dyDescent="0.25">
      <c r="A190" s="305"/>
      <c r="B190" s="2"/>
      <c r="C190" s="2"/>
      <c r="D190" s="48"/>
      <c r="E190" s="3" t="s">
        <v>22</v>
      </c>
      <c r="F190" s="5">
        <v>1039521</v>
      </c>
      <c r="G190" s="7">
        <v>0</v>
      </c>
      <c r="H190" s="7">
        <v>0</v>
      </c>
    </row>
    <row r="191" spans="1:8" x14ac:dyDescent="0.25">
      <c r="A191" s="306"/>
      <c r="B191" s="2"/>
      <c r="C191" s="2"/>
      <c r="D191" s="48"/>
      <c r="E191" s="3" t="s">
        <v>23</v>
      </c>
      <c r="F191" s="7">
        <v>20</v>
      </c>
      <c r="G191" s="7">
        <v>0</v>
      </c>
      <c r="H191" s="7">
        <v>0</v>
      </c>
    </row>
    <row r="192" spans="1:8" ht="30" x14ac:dyDescent="0.25">
      <c r="A192" s="304">
        <v>64</v>
      </c>
      <c r="B192" s="2">
        <v>76</v>
      </c>
      <c r="C192" s="2">
        <v>4100</v>
      </c>
      <c r="D192" s="48" t="s">
        <v>86</v>
      </c>
      <c r="E192" s="4" t="s">
        <v>21</v>
      </c>
      <c r="F192" s="6">
        <v>2597094</v>
      </c>
      <c r="G192" s="8">
        <v>0</v>
      </c>
      <c r="H192" s="8">
        <v>0</v>
      </c>
    </row>
    <row r="193" spans="1:8" x14ac:dyDescent="0.25">
      <c r="A193" s="306"/>
      <c r="B193" s="2"/>
      <c r="C193" s="2"/>
      <c r="D193" s="48"/>
      <c r="E193" s="3" t="s">
        <v>22</v>
      </c>
      <c r="F193" s="5">
        <v>2597094</v>
      </c>
      <c r="G193" s="7">
        <v>0</v>
      </c>
      <c r="H193" s="7">
        <v>0</v>
      </c>
    </row>
    <row r="194" spans="1:8" x14ac:dyDescent="0.25">
      <c r="A194" s="304">
        <v>65</v>
      </c>
      <c r="B194" s="2">
        <v>76</v>
      </c>
      <c r="C194" s="2">
        <v>4101</v>
      </c>
      <c r="D194" s="48" t="s">
        <v>87</v>
      </c>
      <c r="E194" s="4" t="s">
        <v>21</v>
      </c>
      <c r="F194" s="6">
        <v>257589</v>
      </c>
      <c r="G194" s="8">
        <v>0</v>
      </c>
      <c r="H194" s="6">
        <v>3032</v>
      </c>
    </row>
    <row r="195" spans="1:8" x14ac:dyDescent="0.25">
      <c r="A195" s="305"/>
      <c r="B195" s="2"/>
      <c r="C195" s="2"/>
      <c r="D195" s="48"/>
      <c r="E195" s="3" t="s">
        <v>22</v>
      </c>
      <c r="F195" s="5">
        <v>254454</v>
      </c>
      <c r="G195" s="7">
        <v>0</v>
      </c>
      <c r="H195" s="7">
        <v>0</v>
      </c>
    </row>
    <row r="196" spans="1:8" x14ac:dyDescent="0.25">
      <c r="A196" s="306"/>
      <c r="B196" s="2"/>
      <c r="C196" s="2"/>
      <c r="D196" s="48"/>
      <c r="E196" s="3" t="s">
        <v>23</v>
      </c>
      <c r="F196" s="5">
        <v>3135</v>
      </c>
      <c r="G196" s="7">
        <v>0</v>
      </c>
      <c r="H196" s="5">
        <v>3032</v>
      </c>
    </row>
    <row r="197" spans="1:8" x14ac:dyDescent="0.25">
      <c r="A197" s="304">
        <v>66</v>
      </c>
      <c r="B197" s="2">
        <v>92</v>
      </c>
      <c r="C197" s="2">
        <v>1000</v>
      </c>
      <c r="D197" s="48" t="s">
        <v>88</v>
      </c>
      <c r="E197" s="4" t="s">
        <v>21</v>
      </c>
      <c r="F197" s="6">
        <v>10623</v>
      </c>
      <c r="G197" s="8">
        <v>0</v>
      </c>
      <c r="H197" s="8">
        <v>0</v>
      </c>
    </row>
    <row r="198" spans="1:8" x14ac:dyDescent="0.25">
      <c r="A198" s="306"/>
      <c r="B198" s="2"/>
      <c r="C198" s="2"/>
      <c r="D198" s="48"/>
      <c r="E198" s="3" t="s">
        <v>22</v>
      </c>
      <c r="F198" s="5">
        <v>10623</v>
      </c>
      <c r="G198" s="7">
        <v>0</v>
      </c>
      <c r="H198" s="7">
        <v>0</v>
      </c>
    </row>
    <row r="199" spans="1:8" x14ac:dyDescent="0.25">
      <c r="A199" s="304">
        <v>67</v>
      </c>
      <c r="B199" s="2">
        <v>98</v>
      </c>
      <c r="C199" s="2">
        <v>1501</v>
      </c>
      <c r="D199" s="48" t="s">
        <v>89</v>
      </c>
      <c r="E199" s="4" t="s">
        <v>21</v>
      </c>
      <c r="F199" s="6">
        <v>292198</v>
      </c>
      <c r="G199" s="8">
        <v>0</v>
      </c>
      <c r="H199" s="8">
        <v>0</v>
      </c>
    </row>
    <row r="200" spans="1:8" x14ac:dyDescent="0.25">
      <c r="A200" s="305"/>
      <c r="B200" s="2"/>
      <c r="C200" s="2"/>
      <c r="D200" s="48"/>
      <c r="E200" s="3" t="s">
        <v>22</v>
      </c>
      <c r="F200" s="5">
        <v>276915</v>
      </c>
      <c r="G200" s="7">
        <v>0</v>
      </c>
      <c r="H200" s="7">
        <v>0</v>
      </c>
    </row>
    <row r="201" spans="1:8" x14ac:dyDescent="0.25">
      <c r="A201" s="306"/>
      <c r="B201" s="2"/>
      <c r="C201" s="2"/>
      <c r="D201" s="48"/>
      <c r="E201" s="3" t="s">
        <v>23</v>
      </c>
      <c r="F201" s="5">
        <v>15283</v>
      </c>
      <c r="G201" s="7">
        <v>0</v>
      </c>
      <c r="H201" s="7">
        <v>0</v>
      </c>
    </row>
    <row r="202" spans="1:8" ht="30" x14ac:dyDescent="0.25">
      <c r="A202" s="304">
        <v>68</v>
      </c>
      <c r="B202" s="2">
        <v>15</v>
      </c>
      <c r="C202" s="2">
        <v>2032</v>
      </c>
      <c r="D202" s="48" t="s">
        <v>90</v>
      </c>
      <c r="E202" s="4" t="s">
        <v>21</v>
      </c>
      <c r="F202" s="6">
        <v>2072757</v>
      </c>
      <c r="G202" s="8">
        <v>0</v>
      </c>
      <c r="H202" s="8">
        <v>0</v>
      </c>
    </row>
    <row r="203" spans="1:8" x14ac:dyDescent="0.25">
      <c r="A203" s="305"/>
      <c r="B203" s="2"/>
      <c r="C203" s="2"/>
      <c r="D203" s="48"/>
      <c r="E203" s="3" t="s">
        <v>22</v>
      </c>
      <c r="F203" s="5">
        <v>1989637</v>
      </c>
      <c r="G203" s="7">
        <v>0</v>
      </c>
      <c r="H203" s="7">
        <v>0</v>
      </c>
    </row>
    <row r="204" spans="1:8" x14ac:dyDescent="0.25">
      <c r="A204" s="306"/>
      <c r="B204" s="2"/>
      <c r="C204" s="2"/>
      <c r="D204" s="48"/>
      <c r="E204" s="3" t="s">
        <v>23</v>
      </c>
      <c r="F204" s="5">
        <v>83120</v>
      </c>
      <c r="G204" s="7">
        <v>0</v>
      </c>
      <c r="H204" s="7">
        <v>0</v>
      </c>
    </row>
    <row r="205" spans="1:8" x14ac:dyDescent="0.25">
      <c r="A205" s="304">
        <v>69</v>
      </c>
      <c r="B205" s="2">
        <v>16</v>
      </c>
      <c r="C205" s="2">
        <v>2008</v>
      </c>
      <c r="D205" s="48" t="s">
        <v>91</v>
      </c>
      <c r="E205" s="4" t="s">
        <v>21</v>
      </c>
      <c r="F205" s="6">
        <v>926820</v>
      </c>
      <c r="G205" s="8">
        <v>0</v>
      </c>
      <c r="H205" s="8">
        <v>0</v>
      </c>
    </row>
    <row r="206" spans="1:8" x14ac:dyDescent="0.25">
      <c r="A206" s="306"/>
      <c r="B206" s="2"/>
      <c r="C206" s="2"/>
      <c r="D206" s="48"/>
      <c r="E206" s="3" t="s">
        <v>22</v>
      </c>
      <c r="F206" s="5">
        <v>926820</v>
      </c>
      <c r="G206" s="7">
        <v>0</v>
      </c>
      <c r="H206" s="7">
        <v>0</v>
      </c>
    </row>
    <row r="207" spans="1:8" ht="30" x14ac:dyDescent="0.25">
      <c r="A207" s="304">
        <v>70</v>
      </c>
      <c r="B207" s="2">
        <v>31</v>
      </c>
      <c r="C207" s="2">
        <v>2362</v>
      </c>
      <c r="D207" s="48" t="s">
        <v>92</v>
      </c>
      <c r="E207" s="4" t="s">
        <v>21</v>
      </c>
      <c r="F207" s="6">
        <v>1587358</v>
      </c>
      <c r="G207" s="8">
        <v>0</v>
      </c>
      <c r="H207" s="8">
        <v>0</v>
      </c>
    </row>
    <row r="208" spans="1:8" x14ac:dyDescent="0.25">
      <c r="A208" s="306"/>
      <c r="B208" s="2"/>
      <c r="C208" s="2"/>
      <c r="D208" s="48"/>
      <c r="E208" s="3" t="s">
        <v>34</v>
      </c>
      <c r="F208" s="5">
        <v>1587358</v>
      </c>
      <c r="G208" s="7">
        <v>0</v>
      </c>
      <c r="H208" s="7">
        <v>0</v>
      </c>
    </row>
    <row r="209" spans="1:8" x14ac:dyDescent="0.25">
      <c r="A209" s="304">
        <v>71</v>
      </c>
      <c r="B209" s="2">
        <v>31</v>
      </c>
      <c r="C209" s="2">
        <v>2407</v>
      </c>
      <c r="D209" s="48" t="s">
        <v>93</v>
      </c>
      <c r="E209" s="4" t="s">
        <v>21</v>
      </c>
      <c r="F209" s="6">
        <v>52476</v>
      </c>
      <c r="G209" s="8">
        <v>0</v>
      </c>
      <c r="H209" s="8">
        <v>0</v>
      </c>
    </row>
    <row r="210" spans="1:8" x14ac:dyDescent="0.25">
      <c r="A210" s="306"/>
      <c r="B210" s="2"/>
      <c r="C210" s="2"/>
      <c r="D210" s="48"/>
      <c r="E210" s="3" t="s">
        <v>23</v>
      </c>
      <c r="F210" s="5">
        <v>52476</v>
      </c>
      <c r="G210" s="7">
        <v>0</v>
      </c>
      <c r="H210" s="7">
        <v>0</v>
      </c>
    </row>
    <row r="211" spans="1:8" x14ac:dyDescent="0.25">
      <c r="A211" s="304">
        <v>72</v>
      </c>
      <c r="B211" s="2">
        <v>31</v>
      </c>
      <c r="C211" s="2">
        <v>3201</v>
      </c>
      <c r="D211" s="48" t="s">
        <v>94</v>
      </c>
      <c r="E211" s="4" t="s">
        <v>21</v>
      </c>
      <c r="F211" s="6">
        <v>34440</v>
      </c>
      <c r="G211" s="8">
        <v>0</v>
      </c>
      <c r="H211" s="8">
        <v>0</v>
      </c>
    </row>
    <row r="212" spans="1:8" x14ac:dyDescent="0.25">
      <c r="A212" s="305"/>
      <c r="B212" s="2"/>
      <c r="C212" s="2"/>
      <c r="D212" s="48"/>
      <c r="E212" s="3" t="s">
        <v>22</v>
      </c>
      <c r="F212" s="5">
        <v>24000</v>
      </c>
      <c r="G212" s="7">
        <v>0</v>
      </c>
      <c r="H212" s="7">
        <v>0</v>
      </c>
    </row>
    <row r="213" spans="1:8" x14ac:dyDescent="0.25">
      <c r="A213" s="306"/>
      <c r="B213" s="2"/>
      <c r="C213" s="2"/>
      <c r="D213" s="48"/>
      <c r="E213" s="3" t="s">
        <v>23</v>
      </c>
      <c r="F213" s="5">
        <v>10440</v>
      </c>
      <c r="G213" s="7">
        <v>0</v>
      </c>
      <c r="H213" s="7">
        <v>0</v>
      </c>
    </row>
    <row r="214" spans="1:8" x14ac:dyDescent="0.25">
      <c r="A214" s="304">
        <v>73</v>
      </c>
      <c r="B214" s="2">
        <v>31</v>
      </c>
      <c r="C214" s="2">
        <v>646</v>
      </c>
      <c r="D214" s="48" t="s">
        <v>115</v>
      </c>
      <c r="E214" s="4" t="s">
        <v>21</v>
      </c>
      <c r="F214" s="6">
        <v>40773282</v>
      </c>
      <c r="G214" s="8">
        <v>0</v>
      </c>
      <c r="H214" s="8">
        <v>0</v>
      </c>
    </row>
    <row r="215" spans="1:8" x14ac:dyDescent="0.25">
      <c r="A215" s="305"/>
      <c r="B215" s="2"/>
      <c r="C215" s="2"/>
      <c r="D215" s="48"/>
      <c r="E215" s="3" t="s">
        <v>34</v>
      </c>
      <c r="F215" s="5">
        <v>40123695</v>
      </c>
      <c r="G215" s="7">
        <v>0</v>
      </c>
      <c r="H215" s="7">
        <v>0</v>
      </c>
    </row>
    <row r="216" spans="1:8" x14ac:dyDescent="0.25">
      <c r="A216" s="305"/>
      <c r="B216" s="2"/>
      <c r="C216" s="2"/>
      <c r="D216" s="48"/>
      <c r="E216" s="3" t="s">
        <v>22</v>
      </c>
      <c r="F216" s="5">
        <v>611879</v>
      </c>
      <c r="G216" s="7">
        <v>0</v>
      </c>
      <c r="H216" s="7">
        <v>0</v>
      </c>
    </row>
    <row r="217" spans="1:8" x14ac:dyDescent="0.25">
      <c r="A217" s="306"/>
      <c r="B217" s="2"/>
      <c r="C217" s="2"/>
      <c r="D217" s="48"/>
      <c r="E217" s="3" t="s">
        <v>23</v>
      </c>
      <c r="F217" s="5">
        <v>37708</v>
      </c>
      <c r="G217" s="7">
        <v>0</v>
      </c>
      <c r="H217" s="7">
        <v>0</v>
      </c>
    </row>
    <row r="218" spans="1:8" ht="30" x14ac:dyDescent="0.25">
      <c r="A218" s="304">
        <v>74</v>
      </c>
      <c r="B218" s="2">
        <v>31</v>
      </c>
      <c r="C218" s="2">
        <v>950</v>
      </c>
      <c r="D218" s="48" t="s">
        <v>95</v>
      </c>
      <c r="E218" s="4" t="s">
        <v>21</v>
      </c>
      <c r="F218" s="6">
        <v>316012</v>
      </c>
      <c r="G218" s="8">
        <v>0</v>
      </c>
      <c r="H218" s="8">
        <v>0</v>
      </c>
    </row>
    <row r="219" spans="1:8" x14ac:dyDescent="0.25">
      <c r="A219" s="305"/>
      <c r="B219" s="2"/>
      <c r="C219" s="2"/>
      <c r="D219" s="48"/>
      <c r="E219" s="3" t="s">
        <v>35</v>
      </c>
      <c r="F219" s="5">
        <v>186584</v>
      </c>
      <c r="G219" s="7">
        <v>0</v>
      </c>
      <c r="H219" s="7">
        <v>0</v>
      </c>
    </row>
    <row r="220" spans="1:8" x14ac:dyDescent="0.25">
      <c r="A220" s="305"/>
      <c r="B220" s="2"/>
      <c r="C220" s="2"/>
      <c r="D220" s="48"/>
      <c r="E220" s="3" t="s">
        <v>22</v>
      </c>
      <c r="F220" s="5">
        <v>74707</v>
      </c>
      <c r="G220" s="7">
        <v>0</v>
      </c>
      <c r="H220" s="7">
        <v>0</v>
      </c>
    </row>
    <row r="221" spans="1:8" x14ac:dyDescent="0.25">
      <c r="A221" s="306"/>
      <c r="B221" s="2"/>
      <c r="C221" s="2"/>
      <c r="D221" s="48"/>
      <c r="E221" s="3" t="s">
        <v>23</v>
      </c>
      <c r="F221" s="5">
        <v>54721</v>
      </c>
      <c r="G221" s="7">
        <v>0</v>
      </c>
      <c r="H221" s="7">
        <v>0</v>
      </c>
    </row>
    <row r="222" spans="1:8" ht="30" x14ac:dyDescent="0.25">
      <c r="A222" s="304">
        <v>75</v>
      </c>
      <c r="B222" s="2">
        <v>31</v>
      </c>
      <c r="C222" s="2">
        <v>958</v>
      </c>
      <c r="D222" s="48" t="s">
        <v>96</v>
      </c>
      <c r="E222" s="4" t="s">
        <v>21</v>
      </c>
      <c r="F222" s="6">
        <v>4268746</v>
      </c>
      <c r="G222" s="8">
        <v>0</v>
      </c>
      <c r="H222" s="8">
        <v>0</v>
      </c>
    </row>
    <row r="223" spans="1:8" x14ac:dyDescent="0.25">
      <c r="A223" s="306"/>
      <c r="B223" s="2"/>
      <c r="C223" s="2"/>
      <c r="D223" s="48"/>
      <c r="E223" s="3" t="s">
        <v>35</v>
      </c>
      <c r="F223" s="5">
        <v>4268746</v>
      </c>
      <c r="G223" s="7">
        <v>0</v>
      </c>
      <c r="H223" s="7">
        <v>0</v>
      </c>
    </row>
    <row r="224" spans="1:8" x14ac:dyDescent="0.25">
      <c r="A224" s="304">
        <v>76</v>
      </c>
      <c r="B224" s="2">
        <v>34</v>
      </c>
      <c r="C224" s="2">
        <v>1619</v>
      </c>
      <c r="D224" s="48" t="s">
        <v>97</v>
      </c>
      <c r="E224" s="4" t="s">
        <v>21</v>
      </c>
      <c r="F224" s="6">
        <v>8275293</v>
      </c>
      <c r="G224" s="8">
        <v>0</v>
      </c>
      <c r="H224" s="6">
        <v>3533599</v>
      </c>
    </row>
    <row r="225" spans="1:8" x14ac:dyDescent="0.25">
      <c r="A225" s="305"/>
      <c r="B225" s="2"/>
      <c r="C225" s="2"/>
      <c r="D225" s="48"/>
      <c r="E225" s="3" t="s">
        <v>34</v>
      </c>
      <c r="F225" s="5">
        <v>53295</v>
      </c>
      <c r="G225" s="7">
        <v>0</v>
      </c>
      <c r="H225" s="7">
        <v>0</v>
      </c>
    </row>
    <row r="226" spans="1:8" x14ac:dyDescent="0.25">
      <c r="A226" s="305"/>
      <c r="B226" s="2"/>
      <c r="C226" s="2"/>
      <c r="D226" s="48"/>
      <c r="E226" s="3" t="s">
        <v>22</v>
      </c>
      <c r="F226" s="5">
        <v>1893937</v>
      </c>
      <c r="G226" s="7">
        <v>0</v>
      </c>
      <c r="H226" s="7">
        <v>0</v>
      </c>
    </row>
    <row r="227" spans="1:8" x14ac:dyDescent="0.25">
      <c r="A227" s="306"/>
      <c r="B227" s="2"/>
      <c r="C227" s="2"/>
      <c r="D227" s="48"/>
      <c r="E227" s="3" t="s">
        <v>23</v>
      </c>
      <c r="F227" s="5">
        <v>6328061</v>
      </c>
      <c r="G227" s="7">
        <v>0</v>
      </c>
      <c r="H227" s="5">
        <v>3533599</v>
      </c>
    </row>
    <row r="228" spans="1:8" x14ac:dyDescent="0.25">
      <c r="A228" s="304">
        <v>77</v>
      </c>
      <c r="B228" s="2">
        <v>34</v>
      </c>
      <c r="C228" s="2">
        <v>921</v>
      </c>
      <c r="D228" s="48" t="s">
        <v>98</v>
      </c>
      <c r="E228" s="4" t="s">
        <v>21</v>
      </c>
      <c r="F228" s="6">
        <v>858938</v>
      </c>
      <c r="G228" s="8">
        <v>0</v>
      </c>
      <c r="H228" s="8">
        <v>0</v>
      </c>
    </row>
    <row r="229" spans="1:8" x14ac:dyDescent="0.25">
      <c r="A229" s="305"/>
      <c r="B229" s="2"/>
      <c r="C229" s="2"/>
      <c r="D229" s="48"/>
      <c r="E229" s="3" t="s">
        <v>34</v>
      </c>
      <c r="F229" s="5">
        <v>21600</v>
      </c>
      <c r="G229" s="7">
        <v>0</v>
      </c>
      <c r="H229" s="7">
        <v>0</v>
      </c>
    </row>
    <row r="230" spans="1:8" x14ac:dyDescent="0.25">
      <c r="A230" s="305"/>
      <c r="B230" s="2"/>
      <c r="C230" s="2"/>
      <c r="D230" s="48"/>
      <c r="E230" s="3" t="s">
        <v>22</v>
      </c>
      <c r="F230" s="5">
        <v>773822</v>
      </c>
      <c r="G230" s="7">
        <v>0</v>
      </c>
      <c r="H230" s="7">
        <v>0</v>
      </c>
    </row>
    <row r="231" spans="1:8" x14ac:dyDescent="0.25">
      <c r="A231" s="306"/>
      <c r="B231" s="2"/>
      <c r="C231" s="2"/>
      <c r="D231" s="48"/>
      <c r="E231" s="3" t="s">
        <v>23</v>
      </c>
      <c r="F231" s="5">
        <v>63516</v>
      </c>
      <c r="G231" s="7">
        <v>0</v>
      </c>
      <c r="H231" s="7">
        <v>0</v>
      </c>
    </row>
    <row r="232" spans="1:8" x14ac:dyDescent="0.25">
      <c r="A232" s="304">
        <v>78</v>
      </c>
      <c r="B232" s="2">
        <v>61</v>
      </c>
      <c r="C232" s="2">
        <v>1503</v>
      </c>
      <c r="D232" s="48" t="s">
        <v>99</v>
      </c>
      <c r="E232" s="4" t="s">
        <v>21</v>
      </c>
      <c r="F232" s="6">
        <v>2698852</v>
      </c>
      <c r="G232" s="8">
        <v>0</v>
      </c>
      <c r="H232" s="6">
        <v>1490581</v>
      </c>
    </row>
    <row r="233" spans="1:8" x14ac:dyDescent="0.25">
      <c r="A233" s="305"/>
      <c r="B233" s="2"/>
      <c r="C233" s="2"/>
      <c r="D233" s="48"/>
      <c r="E233" s="3" t="s">
        <v>22</v>
      </c>
      <c r="F233" s="5">
        <v>776196</v>
      </c>
      <c r="G233" s="7">
        <v>0</v>
      </c>
      <c r="H233" s="7">
        <v>0</v>
      </c>
    </row>
    <row r="234" spans="1:8" x14ac:dyDescent="0.25">
      <c r="A234" s="306"/>
      <c r="B234" s="2"/>
      <c r="C234" s="2"/>
      <c r="D234" s="48"/>
      <c r="E234" s="3" t="s">
        <v>23</v>
      </c>
      <c r="F234" s="5">
        <v>1922656</v>
      </c>
      <c r="G234" s="7">
        <v>0</v>
      </c>
      <c r="H234" s="5">
        <v>1490581</v>
      </c>
    </row>
    <row r="235" spans="1:8" x14ac:dyDescent="0.25">
      <c r="A235" s="304">
        <v>79</v>
      </c>
      <c r="B235" s="2">
        <v>62</v>
      </c>
      <c r="C235" s="2">
        <v>510</v>
      </c>
      <c r="D235" s="48" t="s">
        <v>100</v>
      </c>
      <c r="E235" s="4" t="s">
        <v>21</v>
      </c>
      <c r="F235" s="6">
        <v>1712026</v>
      </c>
      <c r="G235" s="8">
        <v>0</v>
      </c>
      <c r="H235" s="6">
        <v>98171</v>
      </c>
    </row>
    <row r="236" spans="1:8" x14ac:dyDescent="0.25">
      <c r="A236" s="305"/>
      <c r="B236" s="2"/>
      <c r="C236" s="2"/>
      <c r="D236" s="48"/>
      <c r="E236" s="3" t="s">
        <v>35</v>
      </c>
      <c r="F236" s="5">
        <v>1594564</v>
      </c>
      <c r="G236" s="7">
        <v>0</v>
      </c>
      <c r="H236" s="7">
        <v>0</v>
      </c>
    </row>
    <row r="237" spans="1:8" x14ac:dyDescent="0.25">
      <c r="A237" s="306"/>
      <c r="B237" s="2"/>
      <c r="C237" s="2"/>
      <c r="D237" s="48"/>
      <c r="E237" s="3" t="s">
        <v>23</v>
      </c>
      <c r="F237" s="5">
        <v>117462</v>
      </c>
      <c r="G237" s="7">
        <v>0</v>
      </c>
      <c r="H237" s="5">
        <v>98171</v>
      </c>
    </row>
    <row r="238" spans="1:8" x14ac:dyDescent="0.25">
      <c r="A238" s="304">
        <v>80</v>
      </c>
      <c r="B238" s="2">
        <v>71</v>
      </c>
      <c r="C238" s="2">
        <v>4001</v>
      </c>
      <c r="D238" s="48" t="s">
        <v>101</v>
      </c>
      <c r="E238" s="4" t="s">
        <v>21</v>
      </c>
      <c r="F238" s="6">
        <v>862796</v>
      </c>
      <c r="G238" s="8">
        <v>0</v>
      </c>
      <c r="H238" s="6">
        <v>12297</v>
      </c>
    </row>
    <row r="239" spans="1:8" x14ac:dyDescent="0.25">
      <c r="A239" s="305"/>
      <c r="B239" s="2"/>
      <c r="C239" s="2"/>
      <c r="D239" s="48"/>
      <c r="E239" s="3" t="s">
        <v>22</v>
      </c>
      <c r="F239" s="5">
        <v>840650</v>
      </c>
      <c r="G239" s="7">
        <v>0</v>
      </c>
      <c r="H239" s="5">
        <v>12297</v>
      </c>
    </row>
    <row r="240" spans="1:8" x14ac:dyDescent="0.25">
      <c r="A240" s="306"/>
      <c r="B240" s="2"/>
      <c r="C240" s="2"/>
      <c r="D240" s="48"/>
      <c r="E240" s="3" t="s">
        <v>23</v>
      </c>
      <c r="F240" s="5">
        <v>22146</v>
      </c>
      <c r="G240" s="7">
        <v>0</v>
      </c>
      <c r="H240" s="7">
        <v>0</v>
      </c>
    </row>
    <row r="241" spans="1:8" x14ac:dyDescent="0.25">
      <c r="A241" s="304">
        <v>81</v>
      </c>
      <c r="B241" s="2">
        <v>71</v>
      </c>
      <c r="C241" s="2">
        <v>965</v>
      </c>
      <c r="D241" s="48" t="s">
        <v>102</v>
      </c>
      <c r="E241" s="4" t="s">
        <v>21</v>
      </c>
      <c r="F241" s="6">
        <v>18531673</v>
      </c>
      <c r="G241" s="8">
        <v>0</v>
      </c>
      <c r="H241" s="6">
        <v>7099950</v>
      </c>
    </row>
    <row r="242" spans="1:8" x14ac:dyDescent="0.25">
      <c r="A242" s="305"/>
      <c r="B242" s="2"/>
      <c r="C242" s="2"/>
      <c r="D242" s="48"/>
      <c r="E242" s="3" t="s">
        <v>22</v>
      </c>
      <c r="F242" s="5">
        <v>7283658</v>
      </c>
      <c r="G242" s="7">
        <v>0</v>
      </c>
      <c r="H242" s="7">
        <v>0</v>
      </c>
    </row>
    <row r="243" spans="1:8" x14ac:dyDescent="0.25">
      <c r="A243" s="306"/>
      <c r="B243" s="2"/>
      <c r="C243" s="2"/>
      <c r="D243" s="48"/>
      <c r="E243" s="3" t="s">
        <v>23</v>
      </c>
      <c r="F243" s="5">
        <v>11248015</v>
      </c>
      <c r="G243" s="7">
        <v>0</v>
      </c>
      <c r="H243" s="5">
        <v>7099950</v>
      </c>
    </row>
    <row r="244" spans="1:8" ht="30" x14ac:dyDescent="0.25">
      <c r="A244" s="304">
        <v>82</v>
      </c>
      <c r="B244" s="2">
        <v>71</v>
      </c>
      <c r="C244" s="2">
        <v>995</v>
      </c>
      <c r="D244" s="48" t="s">
        <v>103</v>
      </c>
      <c r="E244" s="4" t="s">
        <v>21</v>
      </c>
      <c r="F244" s="6">
        <v>2291777</v>
      </c>
      <c r="G244" s="8">
        <v>0</v>
      </c>
      <c r="H244" s="8">
        <v>0</v>
      </c>
    </row>
    <row r="245" spans="1:8" x14ac:dyDescent="0.25">
      <c r="A245" s="305"/>
      <c r="B245" s="2"/>
      <c r="C245" s="2"/>
      <c r="D245" s="48"/>
      <c r="E245" s="3" t="s">
        <v>22</v>
      </c>
      <c r="F245" s="5">
        <v>2285784</v>
      </c>
      <c r="G245" s="7">
        <v>0</v>
      </c>
      <c r="H245" s="7">
        <v>0</v>
      </c>
    </row>
    <row r="246" spans="1:8" x14ac:dyDescent="0.25">
      <c r="A246" s="306"/>
      <c r="B246" s="2"/>
      <c r="C246" s="2"/>
      <c r="D246" s="48"/>
      <c r="E246" s="3" t="s">
        <v>23</v>
      </c>
      <c r="F246" s="5">
        <v>5993</v>
      </c>
      <c r="G246" s="7">
        <v>0</v>
      </c>
      <c r="H246" s="7">
        <v>0</v>
      </c>
    </row>
    <row r="247" spans="1:8" ht="60" x14ac:dyDescent="0.25">
      <c r="A247" s="304">
        <v>83</v>
      </c>
      <c r="B247" s="2">
        <v>75</v>
      </c>
      <c r="C247" s="2">
        <v>144</v>
      </c>
      <c r="D247" s="48" t="s">
        <v>104</v>
      </c>
      <c r="E247" s="4" t="s">
        <v>21</v>
      </c>
      <c r="F247" s="6">
        <v>12051825</v>
      </c>
      <c r="G247" s="8">
        <v>0</v>
      </c>
      <c r="H247" s="6">
        <v>30872</v>
      </c>
    </row>
    <row r="248" spans="1:8" x14ac:dyDescent="0.25">
      <c r="A248" s="305"/>
      <c r="B248" s="2"/>
      <c r="C248" s="2"/>
      <c r="D248" s="48"/>
      <c r="E248" s="3" t="s">
        <v>34</v>
      </c>
      <c r="F248" s="5">
        <v>12003650</v>
      </c>
      <c r="G248" s="7">
        <v>0</v>
      </c>
      <c r="H248" s="7">
        <v>0</v>
      </c>
    </row>
    <row r="249" spans="1:8" x14ac:dyDescent="0.25">
      <c r="A249" s="306"/>
      <c r="B249" s="2"/>
      <c r="C249" s="2"/>
      <c r="D249" s="48"/>
      <c r="E249" s="3" t="s">
        <v>23</v>
      </c>
      <c r="F249" s="5">
        <v>48175</v>
      </c>
      <c r="G249" s="7">
        <v>0</v>
      </c>
      <c r="H249" s="5">
        <v>30872</v>
      </c>
    </row>
    <row r="250" spans="1:8" x14ac:dyDescent="0.25">
      <c r="A250" s="304">
        <v>84</v>
      </c>
      <c r="B250" s="2">
        <v>75</v>
      </c>
      <c r="C250" s="2">
        <v>146</v>
      </c>
      <c r="D250" s="48" t="s">
        <v>105</v>
      </c>
      <c r="E250" s="4" t="s">
        <v>21</v>
      </c>
      <c r="F250" s="6">
        <v>6085817</v>
      </c>
      <c r="G250" s="8">
        <v>0</v>
      </c>
      <c r="H250" s="8">
        <v>0</v>
      </c>
    </row>
    <row r="251" spans="1:8" x14ac:dyDescent="0.25">
      <c r="A251" s="305"/>
      <c r="B251" s="2"/>
      <c r="C251" s="2"/>
      <c r="D251" s="48"/>
      <c r="E251" s="3" t="s">
        <v>34</v>
      </c>
      <c r="F251" s="5">
        <v>5097407</v>
      </c>
      <c r="G251" s="7">
        <v>0</v>
      </c>
      <c r="H251" s="7">
        <v>0</v>
      </c>
    </row>
    <row r="252" spans="1:8" x14ac:dyDescent="0.25">
      <c r="A252" s="305"/>
      <c r="B252" s="2"/>
      <c r="C252" s="2"/>
      <c r="D252" s="48"/>
      <c r="E252" s="3" t="s">
        <v>35</v>
      </c>
      <c r="F252" s="5">
        <v>155033</v>
      </c>
      <c r="G252" s="7">
        <v>0</v>
      </c>
      <c r="H252" s="7">
        <v>0</v>
      </c>
    </row>
    <row r="253" spans="1:8" x14ac:dyDescent="0.25">
      <c r="A253" s="305"/>
      <c r="B253" s="2"/>
      <c r="C253" s="2"/>
      <c r="D253" s="48"/>
      <c r="E253" s="3" t="s">
        <v>22</v>
      </c>
      <c r="F253" s="5">
        <v>790054</v>
      </c>
      <c r="G253" s="7">
        <v>0</v>
      </c>
      <c r="H253" s="7">
        <v>0</v>
      </c>
    </row>
    <row r="254" spans="1:8" x14ac:dyDescent="0.25">
      <c r="A254" s="306"/>
      <c r="B254" s="2"/>
      <c r="C254" s="2"/>
      <c r="D254" s="48"/>
      <c r="E254" s="3" t="s">
        <v>23</v>
      </c>
      <c r="F254" s="5">
        <v>43323</v>
      </c>
      <c r="G254" s="7">
        <v>0</v>
      </c>
      <c r="H254" s="7">
        <v>0</v>
      </c>
    </row>
    <row r="255" spans="1:8" ht="30" x14ac:dyDescent="0.25">
      <c r="A255" s="304">
        <v>85</v>
      </c>
      <c r="B255" s="2">
        <v>75</v>
      </c>
      <c r="C255" s="2">
        <v>4000</v>
      </c>
      <c r="D255" s="48" t="s">
        <v>106</v>
      </c>
      <c r="E255" s="4" t="s">
        <v>21</v>
      </c>
      <c r="F255" s="6">
        <v>1643701</v>
      </c>
      <c r="G255" s="8">
        <v>0</v>
      </c>
      <c r="H255" s="8">
        <v>0</v>
      </c>
    </row>
    <row r="256" spans="1:8" x14ac:dyDescent="0.25">
      <c r="A256" s="305"/>
      <c r="B256" s="2"/>
      <c r="C256" s="2"/>
      <c r="D256" s="48"/>
      <c r="E256" s="3" t="s">
        <v>34</v>
      </c>
      <c r="F256" s="5">
        <v>1520596</v>
      </c>
      <c r="G256" s="7">
        <v>0</v>
      </c>
      <c r="H256" s="7">
        <v>0</v>
      </c>
    </row>
    <row r="257" spans="1:8" x14ac:dyDescent="0.25">
      <c r="A257" s="306"/>
      <c r="B257" s="2"/>
      <c r="C257" s="2"/>
      <c r="D257" s="48"/>
      <c r="E257" s="3" t="s">
        <v>22</v>
      </c>
      <c r="F257" s="5">
        <v>123105</v>
      </c>
      <c r="G257" s="7">
        <v>0</v>
      </c>
      <c r="H257" s="7">
        <v>0</v>
      </c>
    </row>
    <row r="258" spans="1:8" x14ac:dyDescent="0.25">
      <c r="A258" s="304">
        <v>86</v>
      </c>
      <c r="B258" s="2">
        <v>75</v>
      </c>
      <c r="C258" s="2">
        <v>962</v>
      </c>
      <c r="D258" s="48" t="s">
        <v>107</v>
      </c>
      <c r="E258" s="4" t="s">
        <v>21</v>
      </c>
      <c r="F258" s="6">
        <v>3522037</v>
      </c>
      <c r="G258" s="8">
        <v>0</v>
      </c>
      <c r="H258" s="8">
        <v>0</v>
      </c>
    </row>
    <row r="259" spans="1:8" x14ac:dyDescent="0.25">
      <c r="A259" s="305"/>
      <c r="B259" s="2"/>
      <c r="C259" s="2"/>
      <c r="D259" s="48"/>
      <c r="E259" s="3" t="s">
        <v>35</v>
      </c>
      <c r="F259" s="5">
        <v>2662008</v>
      </c>
      <c r="G259" s="7">
        <v>0</v>
      </c>
      <c r="H259" s="7">
        <v>0</v>
      </c>
    </row>
    <row r="260" spans="1:8" x14ac:dyDescent="0.25">
      <c r="A260" s="305"/>
      <c r="B260" s="2"/>
      <c r="C260" s="2"/>
      <c r="D260" s="48"/>
      <c r="E260" s="3" t="s">
        <v>22</v>
      </c>
      <c r="F260" s="5">
        <v>852563</v>
      </c>
      <c r="G260" s="7">
        <v>0</v>
      </c>
      <c r="H260" s="7">
        <v>0</v>
      </c>
    </row>
    <row r="261" spans="1:8" x14ac:dyDescent="0.25">
      <c r="A261" s="306"/>
      <c r="B261" s="2"/>
      <c r="C261" s="2"/>
      <c r="D261" s="48"/>
      <c r="E261" s="3" t="s">
        <v>23</v>
      </c>
      <c r="F261" s="5">
        <v>7466</v>
      </c>
      <c r="G261" s="7">
        <v>0</v>
      </c>
      <c r="H261" s="7">
        <v>0</v>
      </c>
    </row>
    <row r="262" spans="1:8" x14ac:dyDescent="0.25">
      <c r="A262" s="304">
        <v>87</v>
      </c>
      <c r="B262" s="2">
        <v>87</v>
      </c>
      <c r="C262" s="2">
        <v>933</v>
      </c>
      <c r="D262" s="48" t="s">
        <v>108</v>
      </c>
      <c r="E262" s="4" t="s">
        <v>21</v>
      </c>
      <c r="F262" s="6">
        <v>288270</v>
      </c>
      <c r="G262" s="8">
        <v>0</v>
      </c>
      <c r="H262" s="8">
        <v>0</v>
      </c>
    </row>
    <row r="263" spans="1:8" x14ac:dyDescent="0.25">
      <c r="A263" s="306"/>
      <c r="B263" s="49"/>
      <c r="C263" s="49"/>
      <c r="D263" s="50"/>
      <c r="E263" s="3" t="s">
        <v>22</v>
      </c>
      <c r="F263" s="5">
        <v>288270</v>
      </c>
      <c r="G263" s="7">
        <v>0</v>
      </c>
      <c r="H263" s="7">
        <v>0</v>
      </c>
    </row>
    <row r="264" spans="1:8" ht="30" x14ac:dyDescent="0.25">
      <c r="A264" s="294">
        <v>88</v>
      </c>
      <c r="B264" s="51">
        <v>31</v>
      </c>
      <c r="C264" s="51" t="s">
        <v>110</v>
      </c>
      <c r="D264" s="52" t="s">
        <v>120</v>
      </c>
      <c r="E264" s="53" t="s">
        <v>21</v>
      </c>
      <c r="F264" s="6">
        <f>F265+F266+F267+F268+F269</f>
        <v>1010448311</v>
      </c>
      <c r="G264" s="6">
        <v>5607</v>
      </c>
      <c r="H264" s="6">
        <v>145657647</v>
      </c>
    </row>
    <row r="265" spans="1:8" x14ac:dyDescent="0.25">
      <c r="A265" s="295"/>
      <c r="B265" s="51"/>
      <c r="C265" s="51"/>
      <c r="D265" s="52"/>
      <c r="E265" s="54" t="s">
        <v>34</v>
      </c>
      <c r="F265" s="5">
        <f>524086399-F266</f>
        <v>523160089</v>
      </c>
      <c r="G265" s="5">
        <v>4902</v>
      </c>
      <c r="H265" s="6">
        <v>0</v>
      </c>
    </row>
    <row r="266" spans="1:8" s="127" customFormat="1" x14ac:dyDescent="0.25">
      <c r="A266" s="295"/>
      <c r="B266" s="51"/>
      <c r="C266" s="51"/>
      <c r="D266" s="52"/>
      <c r="E266" s="54" t="s">
        <v>131</v>
      </c>
      <c r="F266" s="5">
        <v>926310</v>
      </c>
      <c r="G266" s="5"/>
      <c r="H266" s="6"/>
    </row>
    <row r="267" spans="1:8" x14ac:dyDescent="0.25">
      <c r="A267" s="295"/>
      <c r="B267" s="51"/>
      <c r="C267" s="51"/>
      <c r="D267" s="52"/>
      <c r="E267" s="54" t="s">
        <v>35</v>
      </c>
      <c r="F267" s="5">
        <v>74600152</v>
      </c>
      <c r="G267" s="7">
        <v>678</v>
      </c>
      <c r="H267" s="6">
        <v>0</v>
      </c>
    </row>
    <row r="268" spans="1:8" x14ac:dyDescent="0.25">
      <c r="A268" s="295"/>
      <c r="B268" s="51"/>
      <c r="C268" s="51"/>
      <c r="D268" s="52"/>
      <c r="E268" s="54" t="s">
        <v>22</v>
      </c>
      <c r="F268" s="5">
        <v>192516516</v>
      </c>
      <c r="G268" s="7">
        <v>27</v>
      </c>
      <c r="H268" s="55">
        <v>19704</v>
      </c>
    </row>
    <row r="269" spans="1:8" x14ac:dyDescent="0.25">
      <c r="A269" s="296"/>
      <c r="B269" s="51"/>
      <c r="C269" s="51"/>
      <c r="D269" s="52"/>
      <c r="E269" s="54" t="s">
        <v>23</v>
      </c>
      <c r="F269" s="5">
        <v>219245244</v>
      </c>
      <c r="G269" s="7">
        <v>0</v>
      </c>
      <c r="H269" s="55">
        <v>145637943</v>
      </c>
    </row>
    <row r="270" spans="1:8" x14ac:dyDescent="0.25">
      <c r="A270" s="297">
        <v>89</v>
      </c>
      <c r="B270" s="51">
        <v>31</v>
      </c>
      <c r="C270" s="51">
        <v>2363</v>
      </c>
      <c r="D270" s="52" t="s">
        <v>117</v>
      </c>
      <c r="E270" s="53" t="s">
        <v>21</v>
      </c>
      <c r="F270" s="6">
        <v>127691663</v>
      </c>
      <c r="G270" s="8">
        <v>11</v>
      </c>
      <c r="H270" s="6">
        <v>47353069</v>
      </c>
    </row>
    <row r="271" spans="1:8" x14ac:dyDescent="0.25">
      <c r="A271" s="298"/>
      <c r="B271" s="51"/>
      <c r="C271" s="51"/>
      <c r="D271" s="52"/>
      <c r="E271" s="54" t="s">
        <v>35</v>
      </c>
      <c r="F271" s="5">
        <v>9105082</v>
      </c>
      <c r="G271" s="7">
        <v>11</v>
      </c>
      <c r="H271" s="5">
        <v>0</v>
      </c>
    </row>
    <row r="272" spans="1:8" x14ac:dyDescent="0.25">
      <c r="A272" s="298"/>
      <c r="B272" s="51"/>
      <c r="C272" s="51"/>
      <c r="D272" s="52"/>
      <c r="E272" s="54" t="s">
        <v>22</v>
      </c>
      <c r="F272" s="5">
        <v>48657045</v>
      </c>
      <c r="G272" s="7">
        <v>0</v>
      </c>
      <c r="H272" s="5">
        <v>0</v>
      </c>
    </row>
    <row r="273" spans="1:9" x14ac:dyDescent="0.25">
      <c r="A273" s="299"/>
      <c r="B273" s="51"/>
      <c r="C273" s="51"/>
      <c r="D273" s="51"/>
      <c r="E273" s="54" t="s">
        <v>23</v>
      </c>
      <c r="F273" s="5">
        <v>69929536</v>
      </c>
      <c r="G273" s="7">
        <v>0</v>
      </c>
      <c r="H273" s="5">
        <v>47353069</v>
      </c>
    </row>
    <row r="274" spans="1:9" ht="15.75" customHeight="1" x14ac:dyDescent="0.25">
      <c r="A274" s="300"/>
      <c r="B274" s="303" t="s">
        <v>109</v>
      </c>
      <c r="C274" s="303"/>
      <c r="D274" s="303"/>
      <c r="E274" s="53" t="s">
        <v>21</v>
      </c>
      <c r="F274" s="6">
        <f>F275+F276+F277+F278+F279</f>
        <v>1506669931</v>
      </c>
      <c r="G274" s="6">
        <f>G275+G276+G277+G278+G279</f>
        <v>39348</v>
      </c>
      <c r="H274" s="6">
        <v>258080258</v>
      </c>
    </row>
    <row r="275" spans="1:9" x14ac:dyDescent="0.25">
      <c r="A275" s="301"/>
      <c r="B275" s="56"/>
      <c r="C275" s="56"/>
      <c r="D275" s="56"/>
      <c r="E275" s="3" t="s">
        <v>34</v>
      </c>
      <c r="F275" s="5">
        <f>F265+F256+F251+F248+F229+F225+F215+F208+F188+F177+F174+F143+F136+F131+F125+F116+F111+F97+F86+F74+F59+F51+F41+F33</f>
        <v>645054699</v>
      </c>
      <c r="G275" s="5">
        <f>G86+G174+G265</f>
        <v>16131</v>
      </c>
      <c r="H275" s="5">
        <v>0</v>
      </c>
    </row>
    <row r="276" spans="1:9" s="127" customFormat="1" x14ac:dyDescent="0.25">
      <c r="A276" s="301"/>
      <c r="B276" s="56"/>
      <c r="C276" s="56"/>
      <c r="D276" s="56"/>
      <c r="E276" s="3" t="s">
        <v>131</v>
      </c>
      <c r="F276" s="5">
        <v>926310</v>
      </c>
      <c r="G276" s="5">
        <v>1889</v>
      </c>
      <c r="H276" s="5"/>
    </row>
    <row r="277" spans="1:9" x14ac:dyDescent="0.25">
      <c r="A277" s="301"/>
      <c r="B277" s="2"/>
      <c r="C277" s="2"/>
      <c r="D277" s="2"/>
      <c r="E277" s="3" t="s">
        <v>35</v>
      </c>
      <c r="F277" s="5">
        <f>F34+F45+F65+F108+F112+F120+F132+F144+F151+F183+F189+F219+F223+F236+F252+F259+F267+F271</f>
        <v>119387077</v>
      </c>
      <c r="G277" s="7">
        <v>689</v>
      </c>
      <c r="H277" s="5">
        <v>49692</v>
      </c>
      <c r="I277" s="5">
        <f>F265+F256+F251+F248+F229+F225+F215+F208+F188+F177+F174+F143+F136+F131+F125+F116+F111+F97+F86+F74+F59+F51+F41+F33</f>
        <v>645054699</v>
      </c>
    </row>
    <row r="278" spans="1:9" x14ac:dyDescent="0.25">
      <c r="A278" s="301"/>
      <c r="B278" s="2"/>
      <c r="C278" s="2"/>
      <c r="D278" s="2"/>
      <c r="E278" s="3" t="s">
        <v>22</v>
      </c>
      <c r="F278" s="5">
        <v>351021908</v>
      </c>
      <c r="G278" s="5">
        <v>4962</v>
      </c>
      <c r="H278" s="5">
        <v>1554907</v>
      </c>
    </row>
    <row r="279" spans="1:9" x14ac:dyDescent="0.25">
      <c r="A279" s="302"/>
      <c r="B279" s="2"/>
      <c r="C279" s="2"/>
      <c r="D279" s="2"/>
      <c r="E279" s="3" t="s">
        <v>23</v>
      </c>
      <c r="F279" s="5">
        <v>390279937</v>
      </c>
      <c r="G279" s="5">
        <v>15677</v>
      </c>
      <c r="H279" s="5">
        <v>256475659</v>
      </c>
    </row>
  </sheetData>
  <autoFilter ref="A5:I279"/>
  <mergeCells count="94">
    <mergeCell ref="A27:A29"/>
    <mergeCell ref="A1:H1"/>
    <mergeCell ref="A2:H2"/>
    <mergeCell ref="A3:H3"/>
    <mergeCell ref="A6:A8"/>
    <mergeCell ref="A9:A10"/>
    <mergeCell ref="A11:A13"/>
    <mergeCell ref="A14:A15"/>
    <mergeCell ref="A16:A18"/>
    <mergeCell ref="A19:A20"/>
    <mergeCell ref="A21:A23"/>
    <mergeCell ref="A24:A26"/>
    <mergeCell ref="A64:A67"/>
    <mergeCell ref="A30:A31"/>
    <mergeCell ref="A32:A36"/>
    <mergeCell ref="A37:A39"/>
    <mergeCell ref="A40:A43"/>
    <mergeCell ref="A44:A46"/>
    <mergeCell ref="A47:A49"/>
    <mergeCell ref="A50:A52"/>
    <mergeCell ref="A53:A55"/>
    <mergeCell ref="A56:A57"/>
    <mergeCell ref="A58:A60"/>
    <mergeCell ref="A61:A63"/>
    <mergeCell ref="A94:A95"/>
    <mergeCell ref="A68:A70"/>
    <mergeCell ref="A71:A72"/>
    <mergeCell ref="A73:A74"/>
    <mergeCell ref="A75:A76"/>
    <mergeCell ref="A77:A79"/>
    <mergeCell ref="A80:A81"/>
    <mergeCell ref="A82:A84"/>
    <mergeCell ref="A85:A87"/>
    <mergeCell ref="A88:A89"/>
    <mergeCell ref="A90:A91"/>
    <mergeCell ref="A92:A93"/>
    <mergeCell ref="A130:A134"/>
    <mergeCell ref="A96:A99"/>
    <mergeCell ref="A100:A101"/>
    <mergeCell ref="A102:A103"/>
    <mergeCell ref="A104:A106"/>
    <mergeCell ref="A107:A109"/>
    <mergeCell ref="A110:A114"/>
    <mergeCell ref="A115:A118"/>
    <mergeCell ref="A119:A120"/>
    <mergeCell ref="A121:A123"/>
    <mergeCell ref="A124:A126"/>
    <mergeCell ref="A127:A129"/>
    <mergeCell ref="A170:A172"/>
    <mergeCell ref="A135:A138"/>
    <mergeCell ref="A139:A141"/>
    <mergeCell ref="A142:A146"/>
    <mergeCell ref="A147:A149"/>
    <mergeCell ref="A150:A153"/>
    <mergeCell ref="A154:A156"/>
    <mergeCell ref="A157:A158"/>
    <mergeCell ref="A159:A160"/>
    <mergeCell ref="A161:A163"/>
    <mergeCell ref="A164:A166"/>
    <mergeCell ref="A167:A169"/>
    <mergeCell ref="A205:A206"/>
    <mergeCell ref="A173:A175"/>
    <mergeCell ref="A176:A178"/>
    <mergeCell ref="A179:A181"/>
    <mergeCell ref="A182:A183"/>
    <mergeCell ref="A184:A186"/>
    <mergeCell ref="A187:A191"/>
    <mergeCell ref="A192:A193"/>
    <mergeCell ref="A194:A196"/>
    <mergeCell ref="A197:A198"/>
    <mergeCell ref="A199:A201"/>
    <mergeCell ref="A202:A204"/>
    <mergeCell ref="A241:A243"/>
    <mergeCell ref="A207:A208"/>
    <mergeCell ref="A209:A210"/>
    <mergeCell ref="A211:A213"/>
    <mergeCell ref="A214:A217"/>
    <mergeCell ref="A218:A221"/>
    <mergeCell ref="A222:A223"/>
    <mergeCell ref="A224:A227"/>
    <mergeCell ref="A228:A231"/>
    <mergeCell ref="A232:A234"/>
    <mergeCell ref="A235:A237"/>
    <mergeCell ref="A238:A240"/>
    <mergeCell ref="A264:A269"/>
    <mergeCell ref="A270:A273"/>
    <mergeCell ref="A274:A279"/>
    <mergeCell ref="B274:D274"/>
    <mergeCell ref="A244:A246"/>
    <mergeCell ref="A247:A249"/>
    <mergeCell ref="A250:A254"/>
    <mergeCell ref="A255:A257"/>
    <mergeCell ref="A258:A261"/>
    <mergeCell ref="A262:A26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opLeftCell="A262" workbookViewId="0">
      <selection activeCell="E224" sqref="E224"/>
    </sheetView>
  </sheetViews>
  <sheetFormatPr defaultRowHeight="15" x14ac:dyDescent="0.25"/>
  <cols>
    <col min="1" max="1" width="6.85546875" style="122" customWidth="1"/>
    <col min="2" max="2" width="8" style="122" customWidth="1"/>
    <col min="3" max="3" width="12.28515625" style="122" bestFit="1" customWidth="1"/>
    <col min="4" max="4" width="36.5703125" style="122" bestFit="1" customWidth="1"/>
    <col min="5" max="5" width="16.5703125" style="122" bestFit="1" customWidth="1"/>
    <col min="6" max="6" width="13.5703125" style="122" bestFit="1" customWidth="1"/>
    <col min="7" max="7" width="14.85546875" style="122" bestFit="1" customWidth="1"/>
    <col min="8" max="8" width="22.140625" style="122" bestFit="1" customWidth="1"/>
    <col min="9" max="16384" width="9.140625" style="122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130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81"/>
    </row>
    <row r="6" spans="1:8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</row>
    <row r="8" spans="1:8" ht="45" x14ac:dyDescent="0.25">
      <c r="A8" s="304">
        <v>1</v>
      </c>
      <c r="B8" s="2">
        <v>11</v>
      </c>
      <c r="C8" s="2">
        <v>2303</v>
      </c>
      <c r="D8" s="48" t="s">
        <v>20</v>
      </c>
      <c r="E8" s="4" t="s">
        <v>21</v>
      </c>
      <c r="F8" s="6">
        <v>1298630</v>
      </c>
      <c r="G8" s="8">
        <v>0</v>
      </c>
      <c r="H8" s="6">
        <v>20171</v>
      </c>
    </row>
    <row r="9" spans="1:8" x14ac:dyDescent="0.25">
      <c r="A9" s="305"/>
      <c r="B9" s="2"/>
      <c r="C9" s="2"/>
      <c r="D9" s="48"/>
      <c r="E9" s="3" t="s">
        <v>22</v>
      </c>
      <c r="F9" s="5">
        <v>1099742</v>
      </c>
      <c r="G9" s="7">
        <v>0</v>
      </c>
      <c r="H9" s="7">
        <v>0</v>
      </c>
    </row>
    <row r="10" spans="1:8" x14ac:dyDescent="0.25">
      <c r="A10" s="306"/>
      <c r="B10" s="2"/>
      <c r="C10" s="2"/>
      <c r="D10" s="48"/>
      <c r="E10" s="3" t="s">
        <v>23</v>
      </c>
      <c r="F10" s="5">
        <v>198888</v>
      </c>
      <c r="G10" s="7">
        <v>0</v>
      </c>
      <c r="H10" s="5">
        <v>20171</v>
      </c>
    </row>
    <row r="11" spans="1:8" x14ac:dyDescent="0.25">
      <c r="A11" s="304">
        <v>2</v>
      </c>
      <c r="B11" s="2">
        <v>11</v>
      </c>
      <c r="C11" s="2">
        <v>4291</v>
      </c>
      <c r="D11" s="48" t="s">
        <v>24</v>
      </c>
      <c r="E11" s="4" t="s">
        <v>21</v>
      </c>
      <c r="F11" s="6">
        <v>14740</v>
      </c>
      <c r="G11" s="8">
        <v>0</v>
      </c>
      <c r="H11" s="8">
        <v>0</v>
      </c>
    </row>
    <row r="12" spans="1:8" x14ac:dyDescent="0.25">
      <c r="A12" s="306"/>
      <c r="B12" s="2"/>
      <c r="C12" s="2"/>
      <c r="D12" s="48"/>
      <c r="E12" s="3" t="s">
        <v>23</v>
      </c>
      <c r="F12" s="5">
        <v>14740</v>
      </c>
      <c r="G12" s="7">
        <v>0</v>
      </c>
      <c r="H12" s="7">
        <v>0</v>
      </c>
    </row>
    <row r="13" spans="1:8" ht="30" x14ac:dyDescent="0.25">
      <c r="A13" s="304">
        <v>3</v>
      </c>
      <c r="B13" s="2">
        <v>13</v>
      </c>
      <c r="C13" s="2">
        <v>4279</v>
      </c>
      <c r="D13" s="48" t="s">
        <v>25</v>
      </c>
      <c r="E13" s="4" t="s">
        <v>21</v>
      </c>
      <c r="F13" s="6">
        <v>5482333</v>
      </c>
      <c r="G13" s="8">
        <v>0</v>
      </c>
      <c r="H13" s="6">
        <v>2918092</v>
      </c>
    </row>
    <row r="14" spans="1:8" x14ac:dyDescent="0.25">
      <c r="A14" s="305"/>
      <c r="B14" s="2"/>
      <c r="C14" s="2"/>
      <c r="D14" s="48"/>
      <c r="E14" s="3" t="s">
        <v>22</v>
      </c>
      <c r="F14" s="5">
        <v>2114895</v>
      </c>
      <c r="G14" s="7">
        <v>0</v>
      </c>
      <c r="H14" s="5">
        <v>654859</v>
      </c>
    </row>
    <row r="15" spans="1:8" x14ac:dyDescent="0.25">
      <c r="A15" s="306"/>
      <c r="B15" s="2"/>
      <c r="C15" s="2"/>
      <c r="D15" s="48"/>
      <c r="E15" s="3" t="s">
        <v>23</v>
      </c>
      <c r="F15" s="5">
        <v>3367438</v>
      </c>
      <c r="G15" s="7">
        <v>0</v>
      </c>
      <c r="H15" s="5">
        <v>2263233</v>
      </c>
    </row>
    <row r="16" spans="1:8" x14ac:dyDescent="0.25">
      <c r="A16" s="304">
        <v>4</v>
      </c>
      <c r="B16" s="2">
        <v>13</v>
      </c>
      <c r="C16" s="2">
        <v>4280</v>
      </c>
      <c r="D16" s="48" t="s">
        <v>26</v>
      </c>
      <c r="E16" s="4" t="s">
        <v>21</v>
      </c>
      <c r="F16" s="6">
        <v>35280</v>
      </c>
      <c r="G16" s="8">
        <v>0</v>
      </c>
      <c r="H16" s="8">
        <v>0</v>
      </c>
    </row>
    <row r="17" spans="1:8" x14ac:dyDescent="0.25">
      <c r="A17" s="306"/>
      <c r="B17" s="2"/>
      <c r="C17" s="2"/>
      <c r="D17" s="48"/>
      <c r="E17" s="3" t="s">
        <v>22</v>
      </c>
      <c r="F17" s="5">
        <v>35280</v>
      </c>
      <c r="G17" s="7">
        <v>0</v>
      </c>
      <c r="H17" s="7">
        <v>0</v>
      </c>
    </row>
    <row r="18" spans="1:8" x14ac:dyDescent="0.25">
      <c r="A18" s="304">
        <v>5</v>
      </c>
      <c r="B18" s="2">
        <v>13</v>
      </c>
      <c r="C18" s="2">
        <v>4281</v>
      </c>
      <c r="D18" s="48" t="s">
        <v>27</v>
      </c>
      <c r="E18" s="4" t="s">
        <v>21</v>
      </c>
      <c r="F18" s="6">
        <v>174255</v>
      </c>
      <c r="G18" s="8">
        <v>0</v>
      </c>
      <c r="H18" s="8">
        <v>0</v>
      </c>
    </row>
    <row r="19" spans="1:8" x14ac:dyDescent="0.25">
      <c r="A19" s="305"/>
      <c r="B19" s="2"/>
      <c r="C19" s="2"/>
      <c r="D19" s="48"/>
      <c r="E19" s="3" t="s">
        <v>22</v>
      </c>
      <c r="F19" s="5">
        <v>106284</v>
      </c>
      <c r="G19" s="7">
        <v>0</v>
      </c>
      <c r="H19" s="7">
        <v>0</v>
      </c>
    </row>
    <row r="20" spans="1:8" x14ac:dyDescent="0.25">
      <c r="A20" s="306"/>
      <c r="B20" s="2"/>
      <c r="C20" s="2"/>
      <c r="D20" s="48"/>
      <c r="E20" s="3" t="s">
        <v>23</v>
      </c>
      <c r="F20" s="5">
        <v>67971</v>
      </c>
      <c r="G20" s="7">
        <v>0</v>
      </c>
      <c r="H20" s="7">
        <v>0</v>
      </c>
    </row>
    <row r="21" spans="1:8" x14ac:dyDescent="0.25">
      <c r="A21" s="304">
        <v>6</v>
      </c>
      <c r="B21" s="2">
        <v>13</v>
      </c>
      <c r="C21" s="2">
        <v>4282</v>
      </c>
      <c r="D21" s="48" t="s">
        <v>28</v>
      </c>
      <c r="E21" s="4" t="s">
        <v>21</v>
      </c>
      <c r="F21" s="6">
        <v>418023</v>
      </c>
      <c r="G21" s="8">
        <v>0</v>
      </c>
      <c r="H21" s="6">
        <v>396130</v>
      </c>
    </row>
    <row r="22" spans="1:8" x14ac:dyDescent="0.25">
      <c r="A22" s="306"/>
      <c r="B22" s="2"/>
      <c r="C22" s="2"/>
      <c r="D22" s="48"/>
      <c r="E22" s="3" t="s">
        <v>22</v>
      </c>
      <c r="F22" s="5">
        <v>418023</v>
      </c>
      <c r="G22" s="7">
        <v>0</v>
      </c>
      <c r="H22" s="5">
        <v>396130</v>
      </c>
    </row>
    <row r="23" spans="1:8" ht="30" x14ac:dyDescent="0.25">
      <c r="A23" s="304">
        <v>7</v>
      </c>
      <c r="B23" s="2">
        <v>13</v>
      </c>
      <c r="C23" s="2">
        <v>4283</v>
      </c>
      <c r="D23" s="48" t="s">
        <v>122</v>
      </c>
      <c r="E23" s="4" t="s">
        <v>21</v>
      </c>
      <c r="F23" s="6">
        <v>82034</v>
      </c>
      <c r="G23" s="8">
        <v>0</v>
      </c>
      <c r="H23" s="6">
        <v>69734</v>
      </c>
    </row>
    <row r="24" spans="1:8" x14ac:dyDescent="0.25">
      <c r="A24" s="305"/>
      <c r="B24" s="2"/>
      <c r="C24" s="2"/>
      <c r="D24" s="48"/>
      <c r="E24" s="3" t="s">
        <v>22</v>
      </c>
      <c r="F24" s="5">
        <v>12300</v>
      </c>
      <c r="G24" s="7">
        <v>0</v>
      </c>
      <c r="H24" s="7">
        <v>0</v>
      </c>
    </row>
    <row r="25" spans="1:8" x14ac:dyDescent="0.25">
      <c r="A25" s="306"/>
      <c r="B25" s="2"/>
      <c r="C25" s="2"/>
      <c r="D25" s="48"/>
      <c r="E25" s="3" t="s">
        <v>23</v>
      </c>
      <c r="F25" s="5">
        <v>69734</v>
      </c>
      <c r="G25" s="7">
        <v>0</v>
      </c>
      <c r="H25" s="5">
        <v>69734</v>
      </c>
    </row>
    <row r="26" spans="1:8" x14ac:dyDescent="0.25">
      <c r="A26" s="304">
        <v>8</v>
      </c>
      <c r="B26" s="2">
        <v>14</v>
      </c>
      <c r="C26" s="2">
        <v>4269</v>
      </c>
      <c r="D26" s="48" t="s">
        <v>30</v>
      </c>
      <c r="E26" s="4" t="s">
        <v>21</v>
      </c>
      <c r="F26" s="6">
        <v>1300991</v>
      </c>
      <c r="G26" s="8">
        <v>0</v>
      </c>
      <c r="H26" s="8">
        <v>0</v>
      </c>
    </row>
    <row r="27" spans="1:8" x14ac:dyDescent="0.25">
      <c r="A27" s="305"/>
      <c r="B27" s="2"/>
      <c r="C27" s="2"/>
      <c r="D27" s="48"/>
      <c r="E27" s="3" t="s">
        <v>22</v>
      </c>
      <c r="F27" s="5">
        <v>889651</v>
      </c>
      <c r="G27" s="7">
        <v>0</v>
      </c>
      <c r="H27" s="7">
        <v>0</v>
      </c>
    </row>
    <row r="28" spans="1:8" x14ac:dyDescent="0.25">
      <c r="A28" s="306"/>
      <c r="B28" s="2"/>
      <c r="C28" s="2"/>
      <c r="D28" s="48"/>
      <c r="E28" s="3" t="s">
        <v>23</v>
      </c>
      <c r="F28" s="5">
        <v>411340</v>
      </c>
      <c r="G28" s="7">
        <v>0</v>
      </c>
      <c r="H28" s="7">
        <v>0</v>
      </c>
    </row>
    <row r="29" spans="1:8" ht="30" x14ac:dyDescent="0.25">
      <c r="A29" s="304">
        <v>9</v>
      </c>
      <c r="B29" s="2">
        <v>15</v>
      </c>
      <c r="C29" s="2">
        <v>2033</v>
      </c>
      <c r="D29" s="48" t="s">
        <v>31</v>
      </c>
      <c r="E29" s="4" t="s">
        <v>21</v>
      </c>
      <c r="F29" s="6">
        <v>962725</v>
      </c>
      <c r="G29" s="8">
        <v>0</v>
      </c>
      <c r="H29" s="6">
        <v>254534</v>
      </c>
    </row>
    <row r="30" spans="1:8" x14ac:dyDescent="0.25">
      <c r="A30" s="305"/>
      <c r="B30" s="2"/>
      <c r="C30" s="2"/>
      <c r="D30" s="48"/>
      <c r="E30" s="3" t="s">
        <v>22</v>
      </c>
      <c r="F30" s="5">
        <v>393379</v>
      </c>
      <c r="G30" s="7">
        <v>0</v>
      </c>
      <c r="H30" s="7">
        <v>0</v>
      </c>
    </row>
    <row r="31" spans="1:8" x14ac:dyDescent="0.25">
      <c r="A31" s="306"/>
      <c r="B31" s="2"/>
      <c r="C31" s="2"/>
      <c r="D31" s="48"/>
      <c r="E31" s="3" t="s">
        <v>23</v>
      </c>
      <c r="F31" s="5">
        <v>569346</v>
      </c>
      <c r="G31" s="7">
        <v>0</v>
      </c>
      <c r="H31" s="5">
        <v>254534</v>
      </c>
    </row>
    <row r="32" spans="1:8" x14ac:dyDescent="0.25">
      <c r="A32" s="304">
        <v>10</v>
      </c>
      <c r="B32" s="2">
        <v>15</v>
      </c>
      <c r="C32" s="2">
        <v>4352</v>
      </c>
      <c r="D32" s="48" t="s">
        <v>32</v>
      </c>
      <c r="E32" s="4" t="s">
        <v>21</v>
      </c>
      <c r="F32" s="6">
        <v>1084824</v>
      </c>
      <c r="G32" s="8">
        <v>0</v>
      </c>
      <c r="H32" s="8">
        <v>747</v>
      </c>
    </row>
    <row r="33" spans="1:8" x14ac:dyDescent="0.25">
      <c r="A33" s="306"/>
      <c r="B33" s="2"/>
      <c r="C33" s="2"/>
      <c r="D33" s="48"/>
      <c r="E33" s="3" t="s">
        <v>22</v>
      </c>
      <c r="F33" s="5">
        <v>1084824</v>
      </c>
      <c r="G33" s="7">
        <v>0</v>
      </c>
      <c r="H33" s="7">
        <v>747</v>
      </c>
    </row>
    <row r="34" spans="1:8" ht="30" x14ac:dyDescent="0.25">
      <c r="A34" s="304">
        <v>11</v>
      </c>
      <c r="B34" s="2">
        <v>15</v>
      </c>
      <c r="C34" s="2">
        <v>901</v>
      </c>
      <c r="D34" s="48" t="s">
        <v>33</v>
      </c>
      <c r="E34" s="4" t="s">
        <v>21</v>
      </c>
      <c r="F34" s="6">
        <v>66293471</v>
      </c>
      <c r="G34" s="8">
        <v>0</v>
      </c>
      <c r="H34" s="6">
        <v>22795478</v>
      </c>
    </row>
    <row r="35" spans="1:8" x14ac:dyDescent="0.25">
      <c r="A35" s="305"/>
      <c r="B35" s="2"/>
      <c r="C35" s="2"/>
      <c r="D35" s="48"/>
      <c r="E35" s="3" t="s">
        <v>34</v>
      </c>
      <c r="F35" s="5">
        <v>22649864</v>
      </c>
      <c r="G35" s="7">
        <v>0</v>
      </c>
      <c r="H35" s="7">
        <v>0</v>
      </c>
    </row>
    <row r="36" spans="1:8" x14ac:dyDescent="0.25">
      <c r="A36" s="305"/>
      <c r="B36" s="2"/>
      <c r="C36" s="2"/>
      <c r="D36" s="48"/>
      <c r="E36" s="3" t="s">
        <v>35</v>
      </c>
      <c r="F36" s="5">
        <v>61678</v>
      </c>
      <c r="G36" s="7">
        <v>0</v>
      </c>
      <c r="H36" s="5">
        <v>61678</v>
      </c>
    </row>
    <row r="37" spans="1:8" x14ac:dyDescent="0.25">
      <c r="A37" s="305"/>
      <c r="B37" s="2"/>
      <c r="C37" s="2"/>
      <c r="D37" s="48"/>
      <c r="E37" s="3" t="s">
        <v>22</v>
      </c>
      <c r="F37" s="5">
        <v>12965418</v>
      </c>
      <c r="G37" s="7">
        <v>0</v>
      </c>
      <c r="H37" s="5">
        <v>276468</v>
      </c>
    </row>
    <row r="38" spans="1:8" x14ac:dyDescent="0.25">
      <c r="A38" s="306"/>
      <c r="B38" s="2"/>
      <c r="C38" s="2"/>
      <c r="D38" s="48"/>
      <c r="E38" s="3" t="s">
        <v>23</v>
      </c>
      <c r="F38" s="5">
        <v>30616511</v>
      </c>
      <c r="G38" s="7">
        <v>0</v>
      </c>
      <c r="H38" s="5">
        <v>22457332</v>
      </c>
    </row>
    <row r="39" spans="1:8" x14ac:dyDescent="0.25">
      <c r="A39" s="304">
        <v>12</v>
      </c>
      <c r="B39" s="2">
        <v>16</v>
      </c>
      <c r="C39" s="2">
        <v>2525</v>
      </c>
      <c r="D39" s="48" t="s">
        <v>36</v>
      </c>
      <c r="E39" s="4" t="s">
        <v>21</v>
      </c>
      <c r="F39" s="6">
        <v>2519134</v>
      </c>
      <c r="G39" s="8">
        <v>0</v>
      </c>
      <c r="H39" s="8">
        <v>0</v>
      </c>
    </row>
    <row r="40" spans="1:8" x14ac:dyDescent="0.25">
      <c r="A40" s="305"/>
      <c r="B40" s="2"/>
      <c r="C40" s="2"/>
      <c r="D40" s="48"/>
      <c r="E40" s="3" t="s">
        <v>22</v>
      </c>
      <c r="F40" s="5">
        <v>2459296</v>
      </c>
      <c r="G40" s="7">
        <v>0</v>
      </c>
      <c r="H40" s="7">
        <v>0</v>
      </c>
    </row>
    <row r="41" spans="1:8" x14ac:dyDescent="0.25">
      <c r="A41" s="306"/>
      <c r="B41" s="2"/>
      <c r="C41" s="2"/>
      <c r="D41" s="48"/>
      <c r="E41" s="3" t="s">
        <v>23</v>
      </c>
      <c r="F41" s="5">
        <v>59838</v>
      </c>
      <c r="G41" s="7">
        <v>0</v>
      </c>
      <c r="H41" s="7">
        <v>0</v>
      </c>
    </row>
    <row r="42" spans="1:8" x14ac:dyDescent="0.25">
      <c r="A42" s="304">
        <v>13</v>
      </c>
      <c r="B42" s="2">
        <v>18</v>
      </c>
      <c r="C42" s="2">
        <v>4112</v>
      </c>
      <c r="D42" s="48" t="s">
        <v>37</v>
      </c>
      <c r="E42" s="4" t="s">
        <v>21</v>
      </c>
      <c r="F42" s="6">
        <v>17603653</v>
      </c>
      <c r="G42" s="8">
        <v>0</v>
      </c>
      <c r="H42" s="6">
        <v>9633486</v>
      </c>
    </row>
    <row r="43" spans="1:8" x14ac:dyDescent="0.25">
      <c r="A43" s="305"/>
      <c r="B43" s="2"/>
      <c r="C43" s="2"/>
      <c r="D43" s="48"/>
      <c r="E43" s="3" t="s">
        <v>34</v>
      </c>
      <c r="F43" s="5">
        <v>397576</v>
      </c>
      <c r="G43" s="7">
        <v>0</v>
      </c>
      <c r="H43" s="7">
        <v>0</v>
      </c>
    </row>
    <row r="44" spans="1:8" x14ac:dyDescent="0.25">
      <c r="A44" s="305"/>
      <c r="B44" s="2"/>
      <c r="C44" s="2"/>
      <c r="D44" s="48"/>
      <c r="E44" s="3" t="s">
        <v>22</v>
      </c>
      <c r="F44" s="5">
        <v>4765906</v>
      </c>
      <c r="G44" s="7">
        <v>0</v>
      </c>
      <c r="H44" s="7">
        <v>0</v>
      </c>
    </row>
    <row r="45" spans="1:8" x14ac:dyDescent="0.25">
      <c r="A45" s="306"/>
      <c r="B45" s="2"/>
      <c r="C45" s="2"/>
      <c r="D45" s="48"/>
      <c r="E45" s="3" t="s">
        <v>23</v>
      </c>
      <c r="F45" s="5">
        <v>12440171</v>
      </c>
      <c r="G45" s="7">
        <v>0</v>
      </c>
      <c r="H45" s="5">
        <v>9633486</v>
      </c>
    </row>
    <row r="46" spans="1:8" x14ac:dyDescent="0.25">
      <c r="A46" s="304">
        <v>14</v>
      </c>
      <c r="B46" s="2">
        <v>31</v>
      </c>
      <c r="C46" s="2">
        <v>2548</v>
      </c>
      <c r="D46" s="48" t="s">
        <v>38</v>
      </c>
      <c r="E46" s="4" t="s">
        <v>21</v>
      </c>
      <c r="F46" s="6">
        <v>3680753</v>
      </c>
      <c r="G46" s="8">
        <v>0</v>
      </c>
      <c r="H46" s="8">
        <v>0</v>
      </c>
    </row>
    <row r="47" spans="1:8" x14ac:dyDescent="0.25">
      <c r="A47" s="305"/>
      <c r="B47" s="2"/>
      <c r="C47" s="2"/>
      <c r="D47" s="48"/>
      <c r="E47" s="3" t="s">
        <v>35</v>
      </c>
      <c r="F47" s="5">
        <v>736717</v>
      </c>
      <c r="G47" s="7">
        <v>0</v>
      </c>
      <c r="H47" s="7">
        <v>0</v>
      </c>
    </row>
    <row r="48" spans="1:8" x14ac:dyDescent="0.25">
      <c r="A48" s="305"/>
      <c r="B48" s="2"/>
      <c r="C48" s="2"/>
      <c r="D48" s="48"/>
      <c r="E48" s="3" t="s">
        <v>22</v>
      </c>
      <c r="F48" s="5">
        <v>2650717</v>
      </c>
      <c r="G48" s="7">
        <v>0</v>
      </c>
      <c r="H48" s="7">
        <v>0</v>
      </c>
    </row>
    <row r="49" spans="1:8" x14ac:dyDescent="0.25">
      <c r="A49" s="306"/>
      <c r="B49" s="2"/>
      <c r="C49" s="2"/>
      <c r="D49" s="48"/>
      <c r="E49" s="3" t="s">
        <v>23</v>
      </c>
      <c r="F49" s="5">
        <v>293319</v>
      </c>
      <c r="G49" s="7">
        <v>0</v>
      </c>
      <c r="H49" s="7">
        <v>0</v>
      </c>
    </row>
    <row r="50" spans="1:8" x14ac:dyDescent="0.25">
      <c r="A50" s="304">
        <v>15</v>
      </c>
      <c r="B50" s="2">
        <v>31</v>
      </c>
      <c r="C50" s="2">
        <v>2550</v>
      </c>
      <c r="D50" s="48" t="s">
        <v>39</v>
      </c>
      <c r="E50" s="4" t="s">
        <v>21</v>
      </c>
      <c r="F50" s="6">
        <v>390054</v>
      </c>
      <c r="G50" s="8">
        <v>0</v>
      </c>
      <c r="H50" s="6">
        <v>231205</v>
      </c>
    </row>
    <row r="51" spans="1:8" x14ac:dyDescent="0.25">
      <c r="A51" s="305"/>
      <c r="B51" s="2"/>
      <c r="C51" s="2"/>
      <c r="D51" s="48"/>
      <c r="E51" s="3" t="s">
        <v>22</v>
      </c>
      <c r="F51" s="5">
        <v>158849</v>
      </c>
      <c r="G51" s="7">
        <v>0</v>
      </c>
      <c r="H51" s="7">
        <v>0</v>
      </c>
    </row>
    <row r="52" spans="1:8" x14ac:dyDescent="0.25">
      <c r="A52" s="306"/>
      <c r="B52" s="2"/>
      <c r="C52" s="2"/>
      <c r="D52" s="48"/>
      <c r="E52" s="3" t="s">
        <v>23</v>
      </c>
      <c r="F52" s="5">
        <v>231205</v>
      </c>
      <c r="G52" s="7">
        <v>0</v>
      </c>
      <c r="H52" s="5">
        <v>231205</v>
      </c>
    </row>
    <row r="53" spans="1:8" ht="30" x14ac:dyDescent="0.25">
      <c r="A53" s="304">
        <v>16</v>
      </c>
      <c r="B53" s="2">
        <v>31</v>
      </c>
      <c r="C53" s="2">
        <v>2551</v>
      </c>
      <c r="D53" s="48" t="s">
        <v>40</v>
      </c>
      <c r="E53" s="4" t="s">
        <v>21</v>
      </c>
      <c r="F53" s="6">
        <v>5705265</v>
      </c>
      <c r="G53" s="8">
        <v>0</v>
      </c>
      <c r="H53" s="8">
        <v>0</v>
      </c>
    </row>
    <row r="54" spans="1:8" x14ac:dyDescent="0.25">
      <c r="A54" s="305"/>
      <c r="B54" s="2"/>
      <c r="C54" s="2"/>
      <c r="D54" s="48"/>
      <c r="E54" s="3" t="s">
        <v>34</v>
      </c>
      <c r="F54" s="5">
        <v>53713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48"/>
      <c r="E55" s="3" t="s">
        <v>22</v>
      </c>
      <c r="F55" s="5">
        <v>5651552</v>
      </c>
      <c r="G55" s="7">
        <v>0</v>
      </c>
      <c r="H55" s="7">
        <v>0</v>
      </c>
    </row>
    <row r="56" spans="1:8" x14ac:dyDescent="0.25">
      <c r="A56" s="304">
        <v>17</v>
      </c>
      <c r="B56" s="2">
        <v>31</v>
      </c>
      <c r="C56" s="2">
        <v>2554</v>
      </c>
      <c r="D56" s="48" t="s">
        <v>41</v>
      </c>
      <c r="E56" s="4" t="s">
        <v>21</v>
      </c>
      <c r="F56" s="6">
        <v>504768</v>
      </c>
      <c r="G56" s="8">
        <v>0</v>
      </c>
      <c r="H56" s="8">
        <v>0</v>
      </c>
    </row>
    <row r="57" spans="1:8" x14ac:dyDescent="0.25">
      <c r="A57" s="305"/>
      <c r="B57" s="2"/>
      <c r="C57" s="2"/>
      <c r="D57" s="48"/>
      <c r="E57" s="3" t="s">
        <v>22</v>
      </c>
      <c r="F57" s="5">
        <v>488056</v>
      </c>
      <c r="G57" s="7">
        <v>0</v>
      </c>
      <c r="H57" s="7">
        <v>0</v>
      </c>
    </row>
    <row r="58" spans="1:8" x14ac:dyDescent="0.25">
      <c r="A58" s="306"/>
      <c r="B58" s="2"/>
      <c r="C58" s="2"/>
      <c r="D58" s="48"/>
      <c r="E58" s="3" t="s">
        <v>23</v>
      </c>
      <c r="F58" s="5">
        <v>16712</v>
      </c>
      <c r="G58" s="7">
        <v>0</v>
      </c>
      <c r="H58" s="7">
        <v>0</v>
      </c>
    </row>
    <row r="59" spans="1:8" ht="30" x14ac:dyDescent="0.25">
      <c r="A59" s="304">
        <v>18</v>
      </c>
      <c r="B59" s="2">
        <v>31</v>
      </c>
      <c r="C59" s="2">
        <v>2557</v>
      </c>
      <c r="D59" s="48" t="s">
        <v>40</v>
      </c>
      <c r="E59" s="4" t="s">
        <v>21</v>
      </c>
      <c r="F59" s="6">
        <v>1104477</v>
      </c>
      <c r="G59" s="8">
        <v>0</v>
      </c>
      <c r="H59" s="8">
        <v>0</v>
      </c>
    </row>
    <row r="60" spans="1:8" x14ac:dyDescent="0.25">
      <c r="A60" s="306"/>
      <c r="B60" s="2"/>
      <c r="C60" s="2"/>
      <c r="D60" s="48"/>
      <c r="E60" s="3" t="s">
        <v>22</v>
      </c>
      <c r="F60" s="5">
        <v>1104477</v>
      </c>
      <c r="G60" s="7">
        <v>0</v>
      </c>
      <c r="H60" s="7">
        <v>0</v>
      </c>
    </row>
    <row r="61" spans="1:8" ht="30" x14ac:dyDescent="0.25">
      <c r="A61" s="304">
        <v>19</v>
      </c>
      <c r="B61" s="2">
        <v>31</v>
      </c>
      <c r="C61" s="2">
        <v>2558</v>
      </c>
      <c r="D61" s="48" t="s">
        <v>42</v>
      </c>
      <c r="E61" s="4" t="s">
        <v>21</v>
      </c>
      <c r="F61" s="6">
        <v>5867770</v>
      </c>
      <c r="G61" s="8">
        <v>0</v>
      </c>
      <c r="H61" s="8">
        <v>0</v>
      </c>
    </row>
    <row r="62" spans="1:8" x14ac:dyDescent="0.25">
      <c r="A62" s="305"/>
      <c r="B62" s="2"/>
      <c r="C62" s="2"/>
      <c r="D62" s="48"/>
      <c r="E62" s="3" t="s">
        <v>34</v>
      </c>
      <c r="F62" s="5">
        <v>5752761</v>
      </c>
      <c r="G62" s="7">
        <v>0</v>
      </c>
      <c r="H62" s="7">
        <v>0</v>
      </c>
    </row>
    <row r="63" spans="1:8" x14ac:dyDescent="0.25">
      <c r="A63" s="306"/>
      <c r="B63" s="2"/>
      <c r="C63" s="2"/>
      <c r="D63" s="48"/>
      <c r="E63" s="3" t="s">
        <v>22</v>
      </c>
      <c r="F63" s="5">
        <v>115009</v>
      </c>
      <c r="G63" s="7">
        <v>0</v>
      </c>
      <c r="H63" s="7">
        <v>0</v>
      </c>
    </row>
    <row r="64" spans="1:8" x14ac:dyDescent="0.25">
      <c r="A64" s="304">
        <v>20</v>
      </c>
      <c r="B64" s="2">
        <v>31</v>
      </c>
      <c r="C64" s="2">
        <v>2562</v>
      </c>
      <c r="D64" s="48" t="s">
        <v>43</v>
      </c>
      <c r="E64" s="4" t="s">
        <v>21</v>
      </c>
      <c r="F64" s="6">
        <v>5869115</v>
      </c>
      <c r="G64" s="8">
        <v>0</v>
      </c>
      <c r="H64" s="6">
        <v>240422</v>
      </c>
    </row>
    <row r="65" spans="1:8" x14ac:dyDescent="0.25">
      <c r="A65" s="305"/>
      <c r="B65" s="2"/>
      <c r="C65" s="2"/>
      <c r="D65" s="48"/>
      <c r="E65" s="3" t="s">
        <v>34</v>
      </c>
      <c r="F65" s="5">
        <v>2491008</v>
      </c>
      <c r="G65" s="7">
        <v>0</v>
      </c>
      <c r="H65" s="7">
        <v>0</v>
      </c>
    </row>
    <row r="66" spans="1:8" x14ac:dyDescent="0.25">
      <c r="A66" s="305"/>
      <c r="B66" s="2"/>
      <c r="C66" s="2"/>
      <c r="D66" s="48"/>
      <c r="E66" s="3" t="s">
        <v>35</v>
      </c>
      <c r="F66" s="5">
        <v>216084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48"/>
      <c r="E67" s="3" t="s">
        <v>22</v>
      </c>
      <c r="F67" s="5">
        <v>2352797</v>
      </c>
      <c r="G67" s="7">
        <v>0</v>
      </c>
      <c r="H67" s="7">
        <v>0</v>
      </c>
    </row>
    <row r="68" spans="1:8" x14ac:dyDescent="0.25">
      <c r="A68" s="306"/>
      <c r="B68" s="2"/>
      <c r="C68" s="2"/>
      <c r="D68" s="48"/>
      <c r="E68" s="3" t="s">
        <v>23</v>
      </c>
      <c r="F68" s="5">
        <v>809226</v>
      </c>
      <c r="G68" s="7">
        <v>0</v>
      </c>
      <c r="H68" s="5">
        <v>240422</v>
      </c>
    </row>
    <row r="69" spans="1:8" ht="30" x14ac:dyDescent="0.25">
      <c r="A69" s="304">
        <v>21</v>
      </c>
      <c r="B69" s="2">
        <v>31</v>
      </c>
      <c r="C69" s="2">
        <v>3213</v>
      </c>
      <c r="D69" s="48" t="s">
        <v>124</v>
      </c>
      <c r="E69" s="4" t="s">
        <v>21</v>
      </c>
      <c r="F69" s="6">
        <v>2218002</v>
      </c>
      <c r="G69" s="8">
        <v>0</v>
      </c>
      <c r="H69" s="8">
        <v>0</v>
      </c>
    </row>
    <row r="70" spans="1:8" x14ac:dyDescent="0.25">
      <c r="A70" s="306"/>
      <c r="B70" s="2"/>
      <c r="C70" s="2"/>
      <c r="D70" s="48"/>
      <c r="E70" s="3" t="s">
        <v>34</v>
      </c>
      <c r="F70" s="5">
        <v>2218002</v>
      </c>
      <c r="G70" s="7">
        <v>0</v>
      </c>
      <c r="H70" s="7">
        <v>0</v>
      </c>
    </row>
    <row r="71" spans="1:8" ht="30" x14ac:dyDescent="0.25">
      <c r="A71" s="304">
        <v>22</v>
      </c>
      <c r="B71" s="2">
        <v>31</v>
      </c>
      <c r="C71" s="2">
        <v>3300</v>
      </c>
      <c r="D71" s="48" t="s">
        <v>44</v>
      </c>
      <c r="E71" s="4" t="s">
        <v>21</v>
      </c>
      <c r="F71" s="6">
        <v>545138</v>
      </c>
      <c r="G71" s="8">
        <v>0</v>
      </c>
      <c r="H71" s="8">
        <v>0</v>
      </c>
    </row>
    <row r="72" spans="1:8" x14ac:dyDescent="0.25">
      <c r="A72" s="305"/>
      <c r="B72" s="2"/>
      <c r="C72" s="2"/>
      <c r="D72" s="48"/>
      <c r="E72" s="3" t="s">
        <v>35</v>
      </c>
      <c r="F72" s="5">
        <v>137218</v>
      </c>
      <c r="G72" s="7">
        <v>0</v>
      </c>
      <c r="H72" s="7">
        <v>0</v>
      </c>
    </row>
    <row r="73" spans="1:8" x14ac:dyDescent="0.25">
      <c r="A73" s="305"/>
      <c r="B73" s="2"/>
      <c r="C73" s="2"/>
      <c r="D73" s="48"/>
      <c r="E73" s="3" t="s">
        <v>22</v>
      </c>
      <c r="F73" s="5">
        <v>375981</v>
      </c>
      <c r="G73" s="7">
        <v>0</v>
      </c>
      <c r="H73" s="7">
        <v>0</v>
      </c>
    </row>
    <row r="74" spans="1:8" x14ac:dyDescent="0.25">
      <c r="A74" s="306"/>
      <c r="B74" s="2"/>
      <c r="C74" s="2"/>
      <c r="D74" s="48"/>
      <c r="E74" s="3" t="s">
        <v>23</v>
      </c>
      <c r="F74" s="5">
        <v>31939</v>
      </c>
      <c r="G74" s="7">
        <v>0</v>
      </c>
      <c r="H74" s="7">
        <v>0</v>
      </c>
    </row>
    <row r="75" spans="1:8" x14ac:dyDescent="0.25">
      <c r="A75" s="304">
        <v>23</v>
      </c>
      <c r="B75" s="2">
        <v>31</v>
      </c>
      <c r="C75" s="2">
        <v>3301</v>
      </c>
      <c r="D75" s="48" t="s">
        <v>45</v>
      </c>
      <c r="E75" s="4" t="s">
        <v>21</v>
      </c>
      <c r="F75" s="6">
        <v>458711</v>
      </c>
      <c r="G75" s="8">
        <v>0</v>
      </c>
      <c r="H75" s="8">
        <v>0</v>
      </c>
    </row>
    <row r="76" spans="1:8" x14ac:dyDescent="0.25">
      <c r="A76" s="305"/>
      <c r="B76" s="2"/>
      <c r="C76" s="2"/>
      <c r="D76" s="48"/>
      <c r="E76" s="3" t="s">
        <v>22</v>
      </c>
      <c r="F76" s="5">
        <v>450197</v>
      </c>
      <c r="G76" s="7">
        <v>0</v>
      </c>
      <c r="H76" s="7">
        <v>0</v>
      </c>
    </row>
    <row r="77" spans="1:8" x14ac:dyDescent="0.25">
      <c r="A77" s="306"/>
      <c r="B77" s="2"/>
      <c r="C77" s="2"/>
      <c r="D77" s="48"/>
      <c r="E77" s="3" t="s">
        <v>23</v>
      </c>
      <c r="F77" s="5">
        <v>8514</v>
      </c>
      <c r="G77" s="7">
        <v>0</v>
      </c>
      <c r="H77" s="7">
        <v>0</v>
      </c>
    </row>
    <row r="78" spans="1:8" ht="30" x14ac:dyDescent="0.25">
      <c r="A78" s="304">
        <v>24</v>
      </c>
      <c r="B78" s="2">
        <v>31</v>
      </c>
      <c r="C78" s="2">
        <v>3303</v>
      </c>
      <c r="D78" s="48" t="s">
        <v>46</v>
      </c>
      <c r="E78" s="4" t="s">
        <v>21</v>
      </c>
      <c r="F78" s="6">
        <v>243979</v>
      </c>
      <c r="G78" s="8">
        <v>0</v>
      </c>
      <c r="H78" s="8">
        <v>0</v>
      </c>
    </row>
    <row r="79" spans="1:8" x14ac:dyDescent="0.25">
      <c r="A79" s="306"/>
      <c r="B79" s="2"/>
      <c r="C79" s="2"/>
      <c r="D79" s="48"/>
      <c r="E79" s="3" t="s">
        <v>22</v>
      </c>
      <c r="F79" s="5">
        <v>243979</v>
      </c>
      <c r="G79" s="7">
        <v>0</v>
      </c>
      <c r="H79" s="7">
        <v>0</v>
      </c>
    </row>
    <row r="80" spans="1:8" x14ac:dyDescent="0.25">
      <c r="A80" s="304">
        <v>25</v>
      </c>
      <c r="B80" s="2">
        <v>31</v>
      </c>
      <c r="C80" s="2">
        <v>3305</v>
      </c>
      <c r="D80" s="48" t="s">
        <v>48</v>
      </c>
      <c r="E80" s="4" t="s">
        <v>21</v>
      </c>
      <c r="F80" s="6">
        <v>197654</v>
      </c>
      <c r="G80" s="8">
        <v>0</v>
      </c>
      <c r="H80" s="8">
        <v>0</v>
      </c>
    </row>
    <row r="81" spans="1:8" x14ac:dyDescent="0.25">
      <c r="A81" s="305"/>
      <c r="B81" s="2"/>
      <c r="C81" s="2"/>
      <c r="D81" s="48"/>
      <c r="E81" s="3" t="s">
        <v>22</v>
      </c>
      <c r="F81" s="5">
        <v>196831</v>
      </c>
      <c r="G81" s="7">
        <v>0</v>
      </c>
      <c r="H81" s="7">
        <v>0</v>
      </c>
    </row>
    <row r="82" spans="1:8" x14ac:dyDescent="0.25">
      <c r="A82" s="306"/>
      <c r="B82" s="2"/>
      <c r="C82" s="2"/>
      <c r="D82" s="48"/>
      <c r="E82" s="3" t="s">
        <v>23</v>
      </c>
      <c r="F82" s="7">
        <v>823</v>
      </c>
      <c r="G82" s="7">
        <v>0</v>
      </c>
      <c r="H82" s="7">
        <v>0</v>
      </c>
    </row>
    <row r="83" spans="1:8" x14ac:dyDescent="0.25">
      <c r="A83" s="304">
        <v>26</v>
      </c>
      <c r="B83" s="2">
        <v>31</v>
      </c>
      <c r="C83" s="2">
        <v>3308</v>
      </c>
      <c r="D83" s="48" t="s">
        <v>49</v>
      </c>
      <c r="E83" s="4" t="s">
        <v>21</v>
      </c>
      <c r="F83" s="6">
        <v>8966514</v>
      </c>
      <c r="G83" s="6">
        <v>14701</v>
      </c>
      <c r="H83" s="6">
        <v>3673040</v>
      </c>
    </row>
    <row r="84" spans="1:8" x14ac:dyDescent="0.25">
      <c r="A84" s="305"/>
      <c r="B84" s="2"/>
      <c r="C84" s="2"/>
      <c r="D84" s="48"/>
      <c r="E84" s="3" t="s">
        <v>22</v>
      </c>
      <c r="F84" s="5">
        <v>2136479</v>
      </c>
      <c r="G84" s="5">
        <v>2949</v>
      </c>
      <c r="H84" s="7">
        <v>0</v>
      </c>
    </row>
    <row r="85" spans="1:8" x14ac:dyDescent="0.25">
      <c r="A85" s="306"/>
      <c r="B85" s="2"/>
      <c r="C85" s="2"/>
      <c r="D85" s="48"/>
      <c r="E85" s="3" t="s">
        <v>23</v>
      </c>
      <c r="F85" s="5">
        <v>6830035</v>
      </c>
      <c r="G85" s="5">
        <v>11752</v>
      </c>
      <c r="H85" s="5">
        <v>3673040</v>
      </c>
    </row>
    <row r="86" spans="1:8" ht="30" x14ac:dyDescent="0.25">
      <c r="A86" s="304">
        <v>27</v>
      </c>
      <c r="B86" s="2">
        <v>31</v>
      </c>
      <c r="C86" s="2">
        <v>3309</v>
      </c>
      <c r="D86" s="48" t="s">
        <v>50</v>
      </c>
      <c r="E86" s="4" t="s">
        <v>21</v>
      </c>
      <c r="F86" s="6">
        <v>90760</v>
      </c>
      <c r="G86" s="8">
        <v>0</v>
      </c>
      <c r="H86" s="8">
        <v>0</v>
      </c>
    </row>
    <row r="87" spans="1:8" x14ac:dyDescent="0.25">
      <c r="A87" s="306"/>
      <c r="B87" s="2"/>
      <c r="C87" s="2"/>
      <c r="D87" s="48"/>
      <c r="E87" s="3" t="s">
        <v>22</v>
      </c>
      <c r="F87" s="5">
        <v>90760</v>
      </c>
      <c r="G87" s="7">
        <v>0</v>
      </c>
      <c r="H87" s="7">
        <v>0</v>
      </c>
    </row>
    <row r="88" spans="1:8" ht="30" x14ac:dyDescent="0.25">
      <c r="A88" s="304">
        <v>28</v>
      </c>
      <c r="B88" s="2">
        <v>31</v>
      </c>
      <c r="C88" s="2">
        <v>4160</v>
      </c>
      <c r="D88" s="48" t="s">
        <v>51</v>
      </c>
      <c r="E88" s="4" t="s">
        <v>21</v>
      </c>
      <c r="F88" s="6">
        <v>715220</v>
      </c>
      <c r="G88" s="8">
        <v>0</v>
      </c>
      <c r="H88" s="8">
        <v>0</v>
      </c>
    </row>
    <row r="89" spans="1:8" x14ac:dyDescent="0.25">
      <c r="A89" s="305"/>
      <c r="B89" s="2"/>
      <c r="C89" s="2"/>
      <c r="D89" s="48"/>
      <c r="E89" s="3" t="s">
        <v>22</v>
      </c>
      <c r="F89" s="5">
        <v>601856</v>
      </c>
      <c r="G89" s="7">
        <v>0</v>
      </c>
      <c r="H89" s="7">
        <v>0</v>
      </c>
    </row>
    <row r="90" spans="1:8" x14ac:dyDescent="0.25">
      <c r="A90" s="306"/>
      <c r="B90" s="2"/>
      <c r="C90" s="2"/>
      <c r="D90" s="48"/>
      <c r="E90" s="3" t="s">
        <v>23</v>
      </c>
      <c r="F90" s="5">
        <v>113364</v>
      </c>
      <c r="G90" s="7">
        <v>0</v>
      </c>
      <c r="H90" s="7">
        <v>0</v>
      </c>
    </row>
    <row r="91" spans="1:8" x14ac:dyDescent="0.25">
      <c r="A91" s="304">
        <v>29</v>
      </c>
      <c r="B91" s="2">
        <v>31</v>
      </c>
      <c r="C91" s="2">
        <v>4161</v>
      </c>
      <c r="D91" s="48" t="s">
        <v>52</v>
      </c>
      <c r="E91" s="4" t="s">
        <v>21</v>
      </c>
      <c r="F91" s="6">
        <v>5355380</v>
      </c>
      <c r="G91" s="6">
        <v>2721</v>
      </c>
      <c r="H91" s="8">
        <v>0</v>
      </c>
    </row>
    <row r="92" spans="1:8" x14ac:dyDescent="0.25">
      <c r="A92" s="305"/>
      <c r="B92" s="2"/>
      <c r="C92" s="2"/>
      <c r="D92" s="48"/>
      <c r="E92" s="3" t="s">
        <v>34</v>
      </c>
      <c r="F92" s="5">
        <v>5003245</v>
      </c>
      <c r="G92" s="5">
        <v>2721</v>
      </c>
      <c r="H92" s="7">
        <v>0</v>
      </c>
    </row>
    <row r="93" spans="1:8" x14ac:dyDescent="0.25">
      <c r="A93" s="306"/>
      <c r="B93" s="2"/>
      <c r="C93" s="2"/>
      <c r="D93" s="48"/>
      <c r="E93" s="3" t="s">
        <v>22</v>
      </c>
      <c r="F93" s="5">
        <v>352135</v>
      </c>
      <c r="G93" s="7">
        <v>0</v>
      </c>
      <c r="H93" s="7">
        <v>0</v>
      </c>
    </row>
    <row r="94" spans="1:8" ht="30" x14ac:dyDescent="0.25">
      <c r="A94" s="304">
        <v>30</v>
      </c>
      <c r="B94" s="2">
        <v>31</v>
      </c>
      <c r="C94" s="2">
        <v>4162</v>
      </c>
      <c r="D94" s="48" t="s">
        <v>53</v>
      </c>
      <c r="E94" s="4" t="s">
        <v>21</v>
      </c>
      <c r="F94" s="6">
        <v>32434</v>
      </c>
      <c r="G94" s="8">
        <v>0</v>
      </c>
      <c r="H94" s="8">
        <v>0</v>
      </c>
    </row>
    <row r="95" spans="1:8" x14ac:dyDescent="0.25">
      <c r="A95" s="306"/>
      <c r="B95" s="2"/>
      <c r="C95" s="2"/>
      <c r="D95" s="48"/>
      <c r="E95" s="3" t="s">
        <v>22</v>
      </c>
      <c r="F95" s="5">
        <v>32434</v>
      </c>
      <c r="G95" s="7">
        <v>0</v>
      </c>
      <c r="H95" s="7">
        <v>0</v>
      </c>
    </row>
    <row r="96" spans="1:8" x14ac:dyDescent="0.25">
      <c r="A96" s="304">
        <v>31</v>
      </c>
      <c r="B96" s="2">
        <v>31</v>
      </c>
      <c r="C96" s="2">
        <v>4163</v>
      </c>
      <c r="D96" s="48" t="s">
        <v>54</v>
      </c>
      <c r="E96" s="4" t="s">
        <v>21</v>
      </c>
      <c r="F96" s="6">
        <v>955870</v>
      </c>
      <c r="G96" s="8">
        <v>0</v>
      </c>
      <c r="H96" s="8">
        <v>0</v>
      </c>
    </row>
    <row r="97" spans="1:8" x14ac:dyDescent="0.25">
      <c r="A97" s="306"/>
      <c r="B97" s="2"/>
      <c r="C97" s="2"/>
      <c r="D97" s="48"/>
      <c r="E97" s="3" t="s">
        <v>22</v>
      </c>
      <c r="F97" s="5">
        <v>955870</v>
      </c>
      <c r="G97" s="7">
        <v>0</v>
      </c>
      <c r="H97" s="7">
        <v>0</v>
      </c>
    </row>
    <row r="98" spans="1:8" x14ac:dyDescent="0.25">
      <c r="A98" s="304">
        <v>32</v>
      </c>
      <c r="B98" s="2">
        <v>31</v>
      </c>
      <c r="C98" s="2">
        <v>4165</v>
      </c>
      <c r="D98" s="48" t="s">
        <v>55</v>
      </c>
      <c r="E98" s="4" t="s">
        <v>21</v>
      </c>
      <c r="F98" s="6">
        <v>150360</v>
      </c>
      <c r="G98" s="8">
        <v>0</v>
      </c>
      <c r="H98" s="8">
        <v>0</v>
      </c>
    </row>
    <row r="99" spans="1:8" x14ac:dyDescent="0.25">
      <c r="A99" s="306"/>
      <c r="B99" s="2"/>
      <c r="C99" s="2"/>
      <c r="D99" s="48"/>
      <c r="E99" s="3" t="s">
        <v>22</v>
      </c>
      <c r="F99" s="5">
        <v>150360</v>
      </c>
      <c r="G99" s="7">
        <v>0</v>
      </c>
      <c r="H99" s="7">
        <v>0</v>
      </c>
    </row>
    <row r="100" spans="1:8" ht="30" x14ac:dyDescent="0.25">
      <c r="A100" s="304">
        <v>33</v>
      </c>
      <c r="B100" s="2">
        <v>31</v>
      </c>
      <c r="C100" s="2">
        <v>4166</v>
      </c>
      <c r="D100" s="48" t="s">
        <v>56</v>
      </c>
      <c r="E100" s="4" t="s">
        <v>21</v>
      </c>
      <c r="F100" s="6">
        <v>1241518</v>
      </c>
      <c r="G100" s="8">
        <v>0</v>
      </c>
      <c r="H100" s="8">
        <v>0</v>
      </c>
    </row>
    <row r="101" spans="1:8" x14ac:dyDescent="0.25">
      <c r="A101" s="306"/>
      <c r="B101" s="2"/>
      <c r="C101" s="2"/>
      <c r="D101" s="48"/>
      <c r="E101" s="3" t="s">
        <v>22</v>
      </c>
      <c r="F101" s="5">
        <v>1241518</v>
      </c>
      <c r="G101" s="7">
        <v>0</v>
      </c>
      <c r="H101" s="7">
        <v>0</v>
      </c>
    </row>
    <row r="102" spans="1:8" x14ac:dyDescent="0.25">
      <c r="A102" s="304">
        <v>34</v>
      </c>
      <c r="B102" s="2">
        <v>34</v>
      </c>
      <c r="C102" s="2">
        <v>1066</v>
      </c>
      <c r="D102" s="48" t="s">
        <v>57</v>
      </c>
      <c r="E102" s="4" t="s">
        <v>21</v>
      </c>
      <c r="F102" s="6">
        <v>15715272</v>
      </c>
      <c r="G102" s="8">
        <v>0</v>
      </c>
      <c r="H102" s="6">
        <v>5718369</v>
      </c>
    </row>
    <row r="103" spans="1:8" x14ac:dyDescent="0.25">
      <c r="A103" s="305"/>
      <c r="B103" s="2"/>
      <c r="C103" s="2"/>
      <c r="D103" s="48"/>
      <c r="E103" s="3" t="s">
        <v>34</v>
      </c>
      <c r="F103" s="5">
        <v>2723160</v>
      </c>
      <c r="G103" s="7">
        <v>0</v>
      </c>
      <c r="H103" s="7">
        <v>0</v>
      </c>
    </row>
    <row r="104" spans="1:8" x14ac:dyDescent="0.25">
      <c r="A104" s="305"/>
      <c r="B104" s="2"/>
      <c r="C104" s="2"/>
      <c r="D104" s="48"/>
      <c r="E104" s="3" t="s">
        <v>22</v>
      </c>
      <c r="F104" s="5">
        <v>3023622</v>
      </c>
      <c r="G104" s="7">
        <v>0</v>
      </c>
      <c r="H104" s="5">
        <v>49405</v>
      </c>
    </row>
    <row r="105" spans="1:8" x14ac:dyDescent="0.25">
      <c r="A105" s="306"/>
      <c r="B105" s="2"/>
      <c r="C105" s="2"/>
      <c r="D105" s="48"/>
      <c r="E105" s="3" t="s">
        <v>23</v>
      </c>
      <c r="F105" s="5">
        <v>9968490</v>
      </c>
      <c r="G105" s="7">
        <v>0</v>
      </c>
      <c r="H105" s="5">
        <v>5668964</v>
      </c>
    </row>
    <row r="106" spans="1:8" x14ac:dyDescent="0.25">
      <c r="A106" s="304">
        <v>35</v>
      </c>
      <c r="B106" s="2">
        <v>34</v>
      </c>
      <c r="C106" s="2">
        <v>1467</v>
      </c>
      <c r="D106" s="48" t="s">
        <v>58</v>
      </c>
      <c r="E106" s="4" t="s">
        <v>21</v>
      </c>
      <c r="F106" s="6">
        <v>47999</v>
      </c>
      <c r="G106" s="8">
        <v>0</v>
      </c>
      <c r="H106" s="8">
        <v>0</v>
      </c>
    </row>
    <row r="107" spans="1:8" x14ac:dyDescent="0.25">
      <c r="A107" s="306"/>
      <c r="B107" s="2"/>
      <c r="C107" s="2"/>
      <c r="D107" s="48"/>
      <c r="E107" s="3" t="s">
        <v>23</v>
      </c>
      <c r="F107" s="5">
        <v>47999</v>
      </c>
      <c r="G107" s="7">
        <v>0</v>
      </c>
      <c r="H107" s="7">
        <v>0</v>
      </c>
    </row>
    <row r="108" spans="1:8" x14ac:dyDescent="0.25">
      <c r="A108" s="304">
        <v>36</v>
      </c>
      <c r="B108" s="2">
        <v>34</v>
      </c>
      <c r="C108" s="2">
        <v>1500</v>
      </c>
      <c r="D108" s="48" t="s">
        <v>59</v>
      </c>
      <c r="E108" s="4" t="s">
        <v>21</v>
      </c>
      <c r="F108" s="6">
        <v>82599</v>
      </c>
      <c r="G108" s="8">
        <v>0</v>
      </c>
      <c r="H108" s="8">
        <v>0</v>
      </c>
    </row>
    <row r="109" spans="1:8" x14ac:dyDescent="0.25">
      <c r="A109" s="306"/>
      <c r="B109" s="2"/>
      <c r="C109" s="2"/>
      <c r="D109" s="48"/>
      <c r="E109" s="3" t="s">
        <v>22</v>
      </c>
      <c r="F109" s="5">
        <v>82599</v>
      </c>
      <c r="G109" s="7">
        <v>0</v>
      </c>
      <c r="H109" s="7">
        <v>0</v>
      </c>
    </row>
    <row r="110" spans="1:8" ht="30" x14ac:dyDescent="0.25">
      <c r="A110" s="304">
        <v>37</v>
      </c>
      <c r="B110" s="2">
        <v>34</v>
      </c>
      <c r="C110" s="2">
        <v>1501</v>
      </c>
      <c r="D110" s="48" t="s">
        <v>60</v>
      </c>
      <c r="E110" s="4" t="s">
        <v>21</v>
      </c>
      <c r="F110" s="6">
        <v>532929</v>
      </c>
      <c r="G110" s="8">
        <v>0</v>
      </c>
      <c r="H110" s="8">
        <v>0</v>
      </c>
    </row>
    <row r="111" spans="1:8" x14ac:dyDescent="0.25">
      <c r="A111" s="305"/>
      <c r="B111" s="2"/>
      <c r="C111" s="2"/>
      <c r="D111" s="48"/>
      <c r="E111" s="3" t="s">
        <v>22</v>
      </c>
      <c r="F111" s="5">
        <v>370111</v>
      </c>
      <c r="G111" s="7">
        <v>0</v>
      </c>
      <c r="H111" s="7">
        <v>0</v>
      </c>
    </row>
    <row r="112" spans="1:8" x14ac:dyDescent="0.25">
      <c r="A112" s="306"/>
      <c r="B112" s="2"/>
      <c r="C112" s="2"/>
      <c r="D112" s="48"/>
      <c r="E112" s="3" t="s">
        <v>23</v>
      </c>
      <c r="F112" s="5">
        <v>162818</v>
      </c>
      <c r="G112" s="7">
        <v>0</v>
      </c>
      <c r="H112" s="7">
        <v>0</v>
      </c>
    </row>
    <row r="113" spans="1:8" x14ac:dyDescent="0.25">
      <c r="A113" s="304">
        <v>38</v>
      </c>
      <c r="B113" s="2">
        <v>34</v>
      </c>
      <c r="C113" s="2">
        <v>2371</v>
      </c>
      <c r="D113" s="48" t="s">
        <v>61</v>
      </c>
      <c r="E113" s="4" t="s">
        <v>21</v>
      </c>
      <c r="F113" s="6">
        <v>1809202</v>
      </c>
      <c r="G113" s="8">
        <v>0</v>
      </c>
      <c r="H113" s="8">
        <v>0</v>
      </c>
    </row>
    <row r="114" spans="1:8" x14ac:dyDescent="0.25">
      <c r="A114" s="305"/>
      <c r="B114" s="2"/>
      <c r="C114" s="2"/>
      <c r="D114" s="48"/>
      <c r="E114" s="3" t="s">
        <v>35</v>
      </c>
      <c r="F114" s="5">
        <v>1706651</v>
      </c>
      <c r="G114" s="7">
        <v>0</v>
      </c>
      <c r="H114" s="7">
        <v>0</v>
      </c>
    </row>
    <row r="115" spans="1:8" x14ac:dyDescent="0.25">
      <c r="A115" s="305"/>
      <c r="B115" s="2"/>
      <c r="C115" s="2"/>
      <c r="D115" s="48"/>
      <c r="E115" s="3" t="s">
        <v>22</v>
      </c>
      <c r="F115" s="5">
        <v>102178</v>
      </c>
      <c r="G115" s="7">
        <v>0</v>
      </c>
      <c r="H115" s="7">
        <v>0</v>
      </c>
    </row>
    <row r="116" spans="1:8" x14ac:dyDescent="0.25">
      <c r="A116" s="306"/>
      <c r="B116" s="2"/>
      <c r="C116" s="2"/>
      <c r="D116" s="48"/>
      <c r="E116" s="3" t="s">
        <v>23</v>
      </c>
      <c r="F116" s="7">
        <v>373</v>
      </c>
      <c r="G116" s="7">
        <v>0</v>
      </c>
      <c r="H116" s="7">
        <v>0</v>
      </c>
    </row>
    <row r="117" spans="1:8" x14ac:dyDescent="0.25">
      <c r="A117" s="304">
        <v>39</v>
      </c>
      <c r="B117" s="2">
        <v>34</v>
      </c>
      <c r="C117" s="2">
        <v>2372</v>
      </c>
      <c r="D117" s="48" t="s">
        <v>62</v>
      </c>
      <c r="E117" s="4" t="s">
        <v>21</v>
      </c>
      <c r="F117" s="6">
        <v>1235566</v>
      </c>
      <c r="G117" s="8">
        <v>0</v>
      </c>
      <c r="H117" s="8">
        <v>0</v>
      </c>
    </row>
    <row r="118" spans="1:8" x14ac:dyDescent="0.25">
      <c r="A118" s="305"/>
      <c r="B118" s="2"/>
      <c r="C118" s="2"/>
      <c r="D118" s="48"/>
      <c r="E118" s="3" t="s">
        <v>34</v>
      </c>
      <c r="F118" s="5">
        <v>450800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48"/>
      <c r="E119" s="3" t="s">
        <v>35</v>
      </c>
      <c r="F119" s="5">
        <v>572240</v>
      </c>
      <c r="G119" s="7">
        <v>0</v>
      </c>
      <c r="H119" s="7">
        <v>0</v>
      </c>
    </row>
    <row r="120" spans="1:8" x14ac:dyDescent="0.25">
      <c r="A120" s="305"/>
      <c r="B120" s="2"/>
      <c r="C120" s="2"/>
      <c r="D120" s="48"/>
      <c r="E120" s="3" t="s">
        <v>22</v>
      </c>
      <c r="F120" s="5">
        <v>203838</v>
      </c>
      <c r="G120" s="7">
        <v>0</v>
      </c>
      <c r="H120" s="7">
        <v>0</v>
      </c>
    </row>
    <row r="121" spans="1:8" x14ac:dyDescent="0.25">
      <c r="A121" s="306"/>
      <c r="B121" s="2"/>
      <c r="C121" s="2"/>
      <c r="D121" s="48"/>
      <c r="E121" s="3" t="s">
        <v>23</v>
      </c>
      <c r="F121" s="5">
        <v>8688</v>
      </c>
      <c r="G121" s="7">
        <v>0</v>
      </c>
      <c r="H121" s="7">
        <v>0</v>
      </c>
    </row>
    <row r="122" spans="1:8" x14ac:dyDescent="0.25">
      <c r="A122" s="304">
        <v>40</v>
      </c>
      <c r="B122" s="2">
        <v>34</v>
      </c>
      <c r="C122" s="2">
        <v>2374</v>
      </c>
      <c r="D122" s="48" t="s">
        <v>63</v>
      </c>
      <c r="E122" s="4" t="s">
        <v>21</v>
      </c>
      <c r="F122" s="6">
        <v>3006443</v>
      </c>
      <c r="G122" s="8">
        <v>0</v>
      </c>
      <c r="H122" s="8">
        <v>0</v>
      </c>
    </row>
    <row r="123" spans="1:8" x14ac:dyDescent="0.25">
      <c r="A123" s="305"/>
      <c r="B123" s="2"/>
      <c r="C123" s="2"/>
      <c r="D123" s="48"/>
      <c r="E123" s="3" t="s">
        <v>34</v>
      </c>
      <c r="F123" s="5">
        <v>704952</v>
      </c>
      <c r="G123" s="7">
        <v>0</v>
      </c>
      <c r="H123" s="7">
        <v>0</v>
      </c>
    </row>
    <row r="124" spans="1:8" x14ac:dyDescent="0.25">
      <c r="A124" s="305"/>
      <c r="B124" s="2"/>
      <c r="C124" s="2"/>
      <c r="D124" s="48"/>
      <c r="E124" s="3" t="s">
        <v>22</v>
      </c>
      <c r="F124" s="5">
        <v>2102048</v>
      </c>
      <c r="G124" s="7">
        <v>0</v>
      </c>
      <c r="H124" s="7">
        <v>0</v>
      </c>
    </row>
    <row r="125" spans="1:8" x14ac:dyDescent="0.25">
      <c r="A125" s="306"/>
      <c r="B125" s="2"/>
      <c r="C125" s="2"/>
      <c r="D125" s="48"/>
      <c r="E125" s="3" t="s">
        <v>23</v>
      </c>
      <c r="F125" s="5">
        <v>199443</v>
      </c>
      <c r="G125" s="7">
        <v>0</v>
      </c>
      <c r="H125" s="7">
        <v>0</v>
      </c>
    </row>
    <row r="126" spans="1:8" x14ac:dyDescent="0.25">
      <c r="A126" s="304">
        <v>41</v>
      </c>
      <c r="B126" s="2">
        <v>34</v>
      </c>
      <c r="C126" s="2">
        <v>2375</v>
      </c>
      <c r="D126" s="48" t="s">
        <v>64</v>
      </c>
      <c r="E126" s="4" t="s">
        <v>21</v>
      </c>
      <c r="F126" s="6">
        <v>371052</v>
      </c>
      <c r="G126" s="8">
        <v>0</v>
      </c>
      <c r="H126" s="8">
        <v>0</v>
      </c>
    </row>
    <row r="127" spans="1:8" x14ac:dyDescent="0.25">
      <c r="A127" s="305"/>
      <c r="B127" s="2"/>
      <c r="C127" s="2"/>
      <c r="D127" s="48"/>
      <c r="E127" s="3" t="s">
        <v>35</v>
      </c>
      <c r="F127" s="5">
        <v>321402</v>
      </c>
      <c r="G127" s="7">
        <v>0</v>
      </c>
      <c r="H127" s="7">
        <v>0</v>
      </c>
    </row>
    <row r="128" spans="1:8" x14ac:dyDescent="0.25">
      <c r="A128" s="305"/>
      <c r="B128" s="2"/>
      <c r="C128" s="2"/>
      <c r="D128" s="48"/>
      <c r="E128" s="3" t="s">
        <v>22</v>
      </c>
      <c r="F128" s="5">
        <v>44509</v>
      </c>
      <c r="G128" s="7">
        <v>0</v>
      </c>
      <c r="H128" s="7">
        <v>0</v>
      </c>
    </row>
    <row r="129" spans="1:8" x14ac:dyDescent="0.25">
      <c r="A129" s="306"/>
      <c r="B129" s="2"/>
      <c r="C129" s="2"/>
      <c r="D129" s="48"/>
      <c r="E129" s="3" t="s">
        <v>23</v>
      </c>
      <c r="F129" s="5">
        <v>5141</v>
      </c>
      <c r="G129" s="7">
        <v>0</v>
      </c>
      <c r="H129" s="7">
        <v>0</v>
      </c>
    </row>
    <row r="130" spans="1:8" x14ac:dyDescent="0.25">
      <c r="A130" s="304">
        <v>42</v>
      </c>
      <c r="B130" s="2">
        <v>34</v>
      </c>
      <c r="C130" s="2">
        <v>5792</v>
      </c>
      <c r="D130" s="48" t="s">
        <v>65</v>
      </c>
      <c r="E130" s="4" t="s">
        <v>21</v>
      </c>
      <c r="F130" s="6">
        <v>370307</v>
      </c>
      <c r="G130" s="8">
        <v>0</v>
      </c>
      <c r="H130" s="6">
        <v>65886</v>
      </c>
    </row>
    <row r="131" spans="1:8" x14ac:dyDescent="0.25">
      <c r="A131" s="305"/>
      <c r="B131" s="2"/>
      <c r="C131" s="2"/>
      <c r="D131" s="48"/>
      <c r="E131" s="3" t="s">
        <v>22</v>
      </c>
      <c r="F131" s="5">
        <v>253669</v>
      </c>
      <c r="G131" s="7">
        <v>0</v>
      </c>
      <c r="H131" s="7">
        <v>0</v>
      </c>
    </row>
    <row r="132" spans="1:8" x14ac:dyDescent="0.25">
      <c r="A132" s="306"/>
      <c r="B132" s="2"/>
      <c r="C132" s="2"/>
      <c r="D132" s="48"/>
      <c r="E132" s="3" t="s">
        <v>23</v>
      </c>
      <c r="F132" s="5">
        <v>116638</v>
      </c>
      <c r="G132" s="7">
        <v>0</v>
      </c>
      <c r="H132" s="5">
        <v>65886</v>
      </c>
    </row>
    <row r="133" spans="1:8" x14ac:dyDescent="0.25">
      <c r="A133" s="304">
        <v>43</v>
      </c>
      <c r="B133" s="2">
        <v>36</v>
      </c>
      <c r="C133" s="2">
        <v>270</v>
      </c>
      <c r="D133" s="48" t="s">
        <v>66</v>
      </c>
      <c r="E133" s="4" t="s">
        <v>21</v>
      </c>
      <c r="F133" s="6">
        <v>2094793</v>
      </c>
      <c r="G133" s="8">
        <v>0</v>
      </c>
      <c r="H133" s="6">
        <v>27134</v>
      </c>
    </row>
    <row r="134" spans="1:8" x14ac:dyDescent="0.25">
      <c r="A134" s="305"/>
      <c r="B134" s="2"/>
      <c r="C134" s="2"/>
      <c r="D134" s="48"/>
      <c r="E134" s="3" t="s">
        <v>34</v>
      </c>
      <c r="F134" s="5">
        <v>2056662</v>
      </c>
      <c r="G134" s="7">
        <v>0</v>
      </c>
      <c r="H134" s="7">
        <v>0</v>
      </c>
    </row>
    <row r="135" spans="1:8" x14ac:dyDescent="0.25">
      <c r="A135" s="305"/>
      <c r="B135" s="2"/>
      <c r="C135" s="2"/>
      <c r="D135" s="48"/>
      <c r="E135" s="3" t="s">
        <v>22</v>
      </c>
      <c r="F135" s="5">
        <v>3400</v>
      </c>
      <c r="G135" s="7">
        <v>0</v>
      </c>
      <c r="H135" s="7">
        <v>0</v>
      </c>
    </row>
    <row r="136" spans="1:8" x14ac:dyDescent="0.25">
      <c r="A136" s="306"/>
      <c r="B136" s="2"/>
      <c r="C136" s="2"/>
      <c r="D136" s="48"/>
      <c r="E136" s="3" t="s">
        <v>23</v>
      </c>
      <c r="F136" s="5">
        <v>34731</v>
      </c>
      <c r="G136" s="7">
        <v>0</v>
      </c>
      <c r="H136" s="5">
        <v>27134</v>
      </c>
    </row>
    <row r="137" spans="1:8" ht="30" x14ac:dyDescent="0.25">
      <c r="A137" s="304">
        <v>44</v>
      </c>
      <c r="B137" s="2">
        <v>36</v>
      </c>
      <c r="C137" s="2">
        <v>362</v>
      </c>
      <c r="D137" s="48" t="s">
        <v>67</v>
      </c>
      <c r="E137" s="4" t="s">
        <v>21</v>
      </c>
      <c r="F137" s="6">
        <v>1288178</v>
      </c>
      <c r="G137" s="8">
        <v>0</v>
      </c>
      <c r="H137" s="6">
        <v>688161</v>
      </c>
    </row>
    <row r="138" spans="1:8" x14ac:dyDescent="0.25">
      <c r="A138" s="305"/>
      <c r="B138" s="2"/>
      <c r="C138" s="2"/>
      <c r="D138" s="48"/>
      <c r="E138" s="3" t="s">
        <v>22</v>
      </c>
      <c r="F138" s="5">
        <v>419622</v>
      </c>
      <c r="G138" s="7">
        <v>0</v>
      </c>
      <c r="H138" s="7">
        <v>0</v>
      </c>
    </row>
    <row r="139" spans="1:8" x14ac:dyDescent="0.25">
      <c r="A139" s="306"/>
      <c r="B139" s="2"/>
      <c r="C139" s="2"/>
      <c r="D139" s="48"/>
      <c r="E139" s="3" t="s">
        <v>23</v>
      </c>
      <c r="F139" s="5">
        <v>868556</v>
      </c>
      <c r="G139" s="7">
        <v>0</v>
      </c>
      <c r="H139" s="5">
        <v>688161</v>
      </c>
    </row>
    <row r="140" spans="1:8" x14ac:dyDescent="0.25">
      <c r="A140" s="304">
        <v>45</v>
      </c>
      <c r="B140" s="2">
        <v>52</v>
      </c>
      <c r="C140" s="2">
        <v>3025</v>
      </c>
      <c r="D140" s="48" t="s">
        <v>68</v>
      </c>
      <c r="E140" s="4" t="s">
        <v>21</v>
      </c>
      <c r="F140" s="6">
        <v>11249634</v>
      </c>
      <c r="G140" s="8">
        <v>0</v>
      </c>
      <c r="H140" s="6">
        <v>141939</v>
      </c>
    </row>
    <row r="141" spans="1:8" x14ac:dyDescent="0.25">
      <c r="A141" s="305"/>
      <c r="B141" s="2"/>
      <c r="C141" s="2"/>
      <c r="D141" s="48"/>
      <c r="E141" s="3" t="s">
        <v>34</v>
      </c>
      <c r="F141" s="5">
        <v>6013585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48"/>
      <c r="E142" s="3" t="s">
        <v>35</v>
      </c>
      <c r="F142" s="5">
        <v>256770</v>
      </c>
      <c r="G142" s="7">
        <v>0</v>
      </c>
      <c r="H142" s="7">
        <v>0</v>
      </c>
    </row>
    <row r="143" spans="1:8" x14ac:dyDescent="0.25">
      <c r="A143" s="305"/>
      <c r="B143" s="2"/>
      <c r="C143" s="2"/>
      <c r="D143" s="48"/>
      <c r="E143" s="3" t="s">
        <v>22</v>
      </c>
      <c r="F143" s="5">
        <v>4829355</v>
      </c>
      <c r="G143" s="7">
        <v>0</v>
      </c>
      <c r="H143" s="7">
        <v>0</v>
      </c>
    </row>
    <row r="144" spans="1:8" x14ac:dyDescent="0.25">
      <c r="A144" s="306"/>
      <c r="B144" s="2"/>
      <c r="C144" s="2"/>
      <c r="D144" s="48"/>
      <c r="E144" s="3" t="s">
        <v>23</v>
      </c>
      <c r="F144" s="5">
        <v>149924</v>
      </c>
      <c r="G144" s="7">
        <v>0</v>
      </c>
      <c r="H144" s="5">
        <v>141939</v>
      </c>
    </row>
    <row r="145" spans="1:8" ht="30" x14ac:dyDescent="0.25">
      <c r="A145" s="304">
        <v>46</v>
      </c>
      <c r="B145" s="2">
        <v>57</v>
      </c>
      <c r="C145" s="2">
        <v>761</v>
      </c>
      <c r="D145" s="48" t="s">
        <v>69</v>
      </c>
      <c r="E145" s="4" t="s">
        <v>21</v>
      </c>
      <c r="F145" s="6">
        <v>1572292</v>
      </c>
      <c r="G145" s="8">
        <v>0</v>
      </c>
      <c r="H145" s="6">
        <v>15462</v>
      </c>
    </row>
    <row r="146" spans="1:8" x14ac:dyDescent="0.25">
      <c r="A146" s="305"/>
      <c r="B146" s="2"/>
      <c r="C146" s="2"/>
      <c r="D146" s="48"/>
      <c r="E146" s="3" t="s">
        <v>34</v>
      </c>
      <c r="F146" s="5">
        <v>6268</v>
      </c>
      <c r="G146" s="7">
        <v>0</v>
      </c>
      <c r="H146" s="7">
        <v>0</v>
      </c>
    </row>
    <row r="147" spans="1:8" x14ac:dyDescent="0.25">
      <c r="A147" s="305"/>
      <c r="B147" s="2"/>
      <c r="C147" s="2"/>
      <c r="D147" s="48"/>
      <c r="E147" s="3" t="s">
        <v>22</v>
      </c>
      <c r="F147" s="5">
        <v>1545927</v>
      </c>
      <c r="G147" s="7">
        <v>0</v>
      </c>
      <c r="H147" s="7">
        <v>0</v>
      </c>
    </row>
    <row r="148" spans="1:8" x14ac:dyDescent="0.25">
      <c r="A148" s="306"/>
      <c r="B148" s="2"/>
      <c r="C148" s="2"/>
      <c r="D148" s="48"/>
      <c r="E148" s="3" t="s">
        <v>23</v>
      </c>
      <c r="F148" s="5">
        <v>20097</v>
      </c>
      <c r="G148" s="7">
        <v>0</v>
      </c>
      <c r="H148" s="5">
        <v>15462</v>
      </c>
    </row>
    <row r="149" spans="1:8" x14ac:dyDescent="0.25">
      <c r="A149" s="304">
        <v>47</v>
      </c>
      <c r="B149" s="2">
        <v>59</v>
      </c>
      <c r="C149" s="2">
        <v>3001</v>
      </c>
      <c r="D149" s="48" t="s">
        <v>70</v>
      </c>
      <c r="E149" s="4" t="s">
        <v>21</v>
      </c>
      <c r="F149" s="6">
        <v>2915959</v>
      </c>
      <c r="G149" s="8">
        <v>0</v>
      </c>
      <c r="H149" s="6">
        <v>1124811</v>
      </c>
    </row>
    <row r="150" spans="1:8" x14ac:dyDescent="0.25">
      <c r="A150" s="305"/>
      <c r="B150" s="2"/>
      <c r="C150" s="2"/>
      <c r="D150" s="48"/>
      <c r="E150" s="3" t="s">
        <v>22</v>
      </c>
      <c r="F150" s="5">
        <v>1341131</v>
      </c>
      <c r="G150" s="7">
        <v>0</v>
      </c>
      <c r="H150" s="7">
        <v>0</v>
      </c>
    </row>
    <row r="151" spans="1:8" x14ac:dyDescent="0.25">
      <c r="A151" s="306"/>
      <c r="B151" s="2"/>
      <c r="C151" s="2"/>
      <c r="D151" s="48"/>
      <c r="E151" s="3" t="s">
        <v>23</v>
      </c>
      <c r="F151" s="5">
        <v>1574828</v>
      </c>
      <c r="G151" s="7">
        <v>0</v>
      </c>
      <c r="H151" s="5">
        <v>1124811</v>
      </c>
    </row>
    <row r="152" spans="1:8" ht="30" x14ac:dyDescent="0.25">
      <c r="A152" s="304">
        <v>48</v>
      </c>
      <c r="B152" s="2">
        <v>71</v>
      </c>
      <c r="C152" s="2">
        <v>4009</v>
      </c>
      <c r="D152" s="48" t="s">
        <v>71</v>
      </c>
      <c r="E152" s="4" t="s">
        <v>21</v>
      </c>
      <c r="F152" s="6">
        <v>11253507</v>
      </c>
      <c r="G152" s="8">
        <v>0</v>
      </c>
      <c r="H152" s="8">
        <v>0</v>
      </c>
    </row>
    <row r="153" spans="1:8" x14ac:dyDescent="0.25">
      <c r="A153" s="305"/>
      <c r="B153" s="2"/>
      <c r="C153" s="2"/>
      <c r="D153" s="48"/>
      <c r="E153" s="3" t="s">
        <v>34</v>
      </c>
      <c r="F153" s="5">
        <v>2527208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48"/>
      <c r="E154" s="3" t="s">
        <v>35</v>
      </c>
      <c r="F154" s="5">
        <v>3525243</v>
      </c>
      <c r="G154" s="7">
        <v>0</v>
      </c>
      <c r="H154" s="7">
        <v>0</v>
      </c>
    </row>
    <row r="155" spans="1:8" x14ac:dyDescent="0.25">
      <c r="A155" s="305"/>
      <c r="B155" s="2"/>
      <c r="C155" s="2"/>
      <c r="D155" s="48"/>
      <c r="E155" s="3" t="s">
        <v>22</v>
      </c>
      <c r="F155" s="5">
        <v>5163722</v>
      </c>
      <c r="G155" s="7">
        <v>0</v>
      </c>
      <c r="H155" s="7">
        <v>0</v>
      </c>
    </row>
    <row r="156" spans="1:8" x14ac:dyDescent="0.25">
      <c r="A156" s="306"/>
      <c r="B156" s="2"/>
      <c r="C156" s="2"/>
      <c r="D156" s="48"/>
      <c r="E156" s="3" t="s">
        <v>23</v>
      </c>
      <c r="F156" s="5">
        <v>37334</v>
      </c>
      <c r="G156" s="7">
        <v>0</v>
      </c>
      <c r="H156" s="7">
        <v>0</v>
      </c>
    </row>
    <row r="157" spans="1:8" x14ac:dyDescent="0.25">
      <c r="A157" s="304">
        <v>49</v>
      </c>
      <c r="B157" s="2">
        <v>71</v>
      </c>
      <c r="C157" s="2">
        <v>4010</v>
      </c>
      <c r="D157" s="48" t="s">
        <v>72</v>
      </c>
      <c r="E157" s="4" t="s">
        <v>21</v>
      </c>
      <c r="F157" s="6">
        <v>846385</v>
      </c>
      <c r="G157" s="8">
        <v>0</v>
      </c>
      <c r="H157" s="6">
        <v>458396</v>
      </c>
    </row>
    <row r="158" spans="1:8" x14ac:dyDescent="0.25">
      <c r="A158" s="305"/>
      <c r="B158" s="2"/>
      <c r="C158" s="2"/>
      <c r="D158" s="48"/>
      <c r="E158" s="3" t="s">
        <v>22</v>
      </c>
      <c r="F158" s="5">
        <v>192459</v>
      </c>
      <c r="G158" s="7">
        <v>0</v>
      </c>
      <c r="H158" s="7">
        <v>0</v>
      </c>
    </row>
    <row r="159" spans="1:8" x14ac:dyDescent="0.25">
      <c r="A159" s="306"/>
      <c r="B159" s="2"/>
      <c r="C159" s="2"/>
      <c r="D159" s="48"/>
      <c r="E159" s="3" t="s">
        <v>23</v>
      </c>
      <c r="F159" s="5">
        <v>653926</v>
      </c>
      <c r="G159" s="7">
        <v>0</v>
      </c>
      <c r="H159" s="5">
        <v>458396</v>
      </c>
    </row>
    <row r="160" spans="1:8" x14ac:dyDescent="0.25">
      <c r="A160" s="304">
        <v>50</v>
      </c>
      <c r="B160" s="2">
        <v>71</v>
      </c>
      <c r="C160" s="2">
        <v>4102</v>
      </c>
      <c r="D160" s="48" t="s">
        <v>73</v>
      </c>
      <c r="E160" s="4" t="s">
        <v>21</v>
      </c>
      <c r="F160" s="6">
        <v>4667280</v>
      </c>
      <c r="G160" s="8">
        <v>0</v>
      </c>
      <c r="H160" s="6">
        <v>11765</v>
      </c>
    </row>
    <row r="161" spans="1:8" x14ac:dyDescent="0.25">
      <c r="A161" s="305"/>
      <c r="B161" s="2"/>
      <c r="C161" s="2"/>
      <c r="D161" s="48"/>
      <c r="E161" s="3" t="s">
        <v>35</v>
      </c>
      <c r="F161" s="5">
        <v>2461961</v>
      </c>
      <c r="G161" s="7">
        <v>0</v>
      </c>
      <c r="H161" s="7">
        <v>0</v>
      </c>
    </row>
    <row r="162" spans="1:8" x14ac:dyDescent="0.25">
      <c r="A162" s="305"/>
      <c r="B162" s="2"/>
      <c r="C162" s="2"/>
      <c r="D162" s="48"/>
      <c r="E162" s="3" t="s">
        <v>22</v>
      </c>
      <c r="F162" s="5">
        <v>2193554</v>
      </c>
      <c r="G162" s="7">
        <v>0</v>
      </c>
      <c r="H162" s="7">
        <v>0</v>
      </c>
    </row>
    <row r="163" spans="1:8" x14ac:dyDescent="0.25">
      <c r="A163" s="306"/>
      <c r="B163" s="2"/>
      <c r="C163" s="2"/>
      <c r="D163" s="48"/>
      <c r="E163" s="3" t="s">
        <v>23</v>
      </c>
      <c r="F163" s="5">
        <v>11765</v>
      </c>
      <c r="G163" s="7">
        <v>0</v>
      </c>
      <c r="H163" s="5">
        <v>11765</v>
      </c>
    </row>
    <row r="164" spans="1:8" x14ac:dyDescent="0.25">
      <c r="A164" s="304">
        <v>51</v>
      </c>
      <c r="B164" s="2">
        <v>71</v>
      </c>
      <c r="C164" s="2">
        <v>4103</v>
      </c>
      <c r="D164" s="48" t="s">
        <v>74</v>
      </c>
      <c r="E164" s="4" t="s">
        <v>21</v>
      </c>
      <c r="F164" s="6">
        <v>156070</v>
      </c>
      <c r="G164" s="8">
        <v>0</v>
      </c>
      <c r="H164" s="6">
        <v>51034</v>
      </c>
    </row>
    <row r="165" spans="1:8" x14ac:dyDescent="0.25">
      <c r="A165" s="305"/>
      <c r="B165" s="2"/>
      <c r="C165" s="2"/>
      <c r="D165" s="48"/>
      <c r="E165" s="3" t="s">
        <v>22</v>
      </c>
      <c r="F165" s="5">
        <v>68676</v>
      </c>
      <c r="G165" s="7">
        <v>0</v>
      </c>
      <c r="H165" s="7">
        <v>0</v>
      </c>
    </row>
    <row r="166" spans="1:8" x14ac:dyDescent="0.25">
      <c r="A166" s="306"/>
      <c r="B166" s="2"/>
      <c r="C166" s="2"/>
      <c r="D166" s="48"/>
      <c r="E166" s="3" t="s">
        <v>23</v>
      </c>
      <c r="F166" s="5">
        <v>87394</v>
      </c>
      <c r="G166" s="7">
        <v>0</v>
      </c>
      <c r="H166" s="5">
        <v>51034</v>
      </c>
    </row>
    <row r="167" spans="1:8" x14ac:dyDescent="0.25">
      <c r="A167" s="304">
        <v>52</v>
      </c>
      <c r="B167" s="2">
        <v>71</v>
      </c>
      <c r="C167" s="2">
        <v>4104</v>
      </c>
      <c r="D167" s="48" t="s">
        <v>75</v>
      </c>
      <c r="E167" s="4" t="s">
        <v>21</v>
      </c>
      <c r="F167" s="6">
        <v>181240</v>
      </c>
      <c r="G167" s="8">
        <v>0</v>
      </c>
      <c r="H167" s="8">
        <v>0</v>
      </c>
    </row>
    <row r="168" spans="1:8" x14ac:dyDescent="0.25">
      <c r="A168" s="306"/>
      <c r="B168" s="2"/>
      <c r="C168" s="2"/>
      <c r="D168" s="48"/>
      <c r="E168" s="3" t="s">
        <v>22</v>
      </c>
      <c r="F168" s="5">
        <v>181240</v>
      </c>
      <c r="G168" s="7">
        <v>0</v>
      </c>
      <c r="H168" s="7">
        <v>0</v>
      </c>
    </row>
    <row r="169" spans="1:8" x14ac:dyDescent="0.25">
      <c r="A169" s="304">
        <v>53</v>
      </c>
      <c r="B169" s="2">
        <v>71</v>
      </c>
      <c r="C169" s="2">
        <v>4106</v>
      </c>
      <c r="D169" s="48" t="s">
        <v>76</v>
      </c>
      <c r="E169" s="4" t="s">
        <v>21</v>
      </c>
      <c r="F169" s="6">
        <v>1118154</v>
      </c>
      <c r="G169" s="8">
        <v>0</v>
      </c>
      <c r="H169" s="8">
        <v>0</v>
      </c>
    </row>
    <row r="170" spans="1:8" x14ac:dyDescent="0.25">
      <c r="A170" s="306"/>
      <c r="B170" s="2"/>
      <c r="C170" s="2"/>
      <c r="D170" s="48"/>
      <c r="E170" s="3" t="s">
        <v>22</v>
      </c>
      <c r="F170" s="5">
        <v>1118154</v>
      </c>
      <c r="G170" s="7">
        <v>0</v>
      </c>
      <c r="H170" s="7">
        <v>0</v>
      </c>
    </row>
    <row r="171" spans="1:8" s="124" customFormat="1" x14ac:dyDescent="0.25">
      <c r="A171" s="304">
        <v>54</v>
      </c>
      <c r="B171" s="2">
        <v>74</v>
      </c>
      <c r="C171" s="2">
        <v>4096</v>
      </c>
      <c r="D171" s="48" t="s">
        <v>78</v>
      </c>
      <c r="E171" s="4" t="s">
        <v>21</v>
      </c>
      <c r="F171" s="6">
        <v>1127716</v>
      </c>
      <c r="G171" s="8">
        <v>0</v>
      </c>
      <c r="H171" s="8">
        <v>0</v>
      </c>
    </row>
    <row r="172" spans="1:8" s="124" customFormat="1" x14ac:dyDescent="0.25">
      <c r="A172" s="305"/>
      <c r="B172" s="2"/>
      <c r="C172" s="2"/>
      <c r="D172" s="48"/>
      <c r="E172" s="3" t="s">
        <v>22</v>
      </c>
      <c r="F172" s="5">
        <v>1104363</v>
      </c>
      <c r="G172" s="7">
        <v>0</v>
      </c>
      <c r="H172" s="7">
        <v>0</v>
      </c>
    </row>
    <row r="173" spans="1:8" s="124" customFormat="1" x14ac:dyDescent="0.25">
      <c r="A173" s="306"/>
      <c r="B173" s="2"/>
      <c r="C173" s="2"/>
      <c r="D173" s="48"/>
      <c r="E173" s="3" t="s">
        <v>23</v>
      </c>
      <c r="F173" s="5">
        <v>23353</v>
      </c>
      <c r="G173" s="7">
        <v>0</v>
      </c>
      <c r="H173" s="7">
        <v>0</v>
      </c>
    </row>
    <row r="174" spans="1:8" x14ac:dyDescent="0.25">
      <c r="A174" s="304">
        <v>55</v>
      </c>
      <c r="B174" s="2">
        <v>74</v>
      </c>
      <c r="C174" s="2">
        <v>4095</v>
      </c>
      <c r="D174" s="48" t="s">
        <v>77</v>
      </c>
      <c r="E174" s="4" t="s">
        <v>21</v>
      </c>
      <c r="F174" s="6">
        <v>5441551</v>
      </c>
      <c r="G174" s="8">
        <v>0</v>
      </c>
      <c r="H174" s="6">
        <v>3188465</v>
      </c>
    </row>
    <row r="175" spans="1:8" x14ac:dyDescent="0.25">
      <c r="A175" s="305"/>
      <c r="B175" s="2"/>
      <c r="C175" s="2"/>
      <c r="D175" s="48"/>
      <c r="E175" s="3" t="s">
        <v>22</v>
      </c>
      <c r="F175" s="5">
        <v>1556464</v>
      </c>
      <c r="G175" s="7">
        <v>0</v>
      </c>
      <c r="H175" s="7">
        <v>0</v>
      </c>
    </row>
    <row r="176" spans="1:8" x14ac:dyDescent="0.25">
      <c r="A176" s="306"/>
      <c r="B176" s="2"/>
      <c r="C176" s="2"/>
      <c r="D176" s="48"/>
      <c r="E176" s="3" t="s">
        <v>23</v>
      </c>
      <c r="F176" s="5">
        <v>3885087</v>
      </c>
      <c r="G176" s="7">
        <v>0</v>
      </c>
      <c r="H176" s="5">
        <v>3188465</v>
      </c>
    </row>
    <row r="177" spans="1:8" x14ac:dyDescent="0.25">
      <c r="A177" s="304">
        <v>56</v>
      </c>
      <c r="B177" s="2">
        <v>74</v>
      </c>
      <c r="C177" s="2">
        <v>4097</v>
      </c>
      <c r="D177" s="48" t="s">
        <v>79</v>
      </c>
      <c r="E177" s="4" t="s">
        <v>21</v>
      </c>
      <c r="F177" s="6">
        <v>425255</v>
      </c>
      <c r="G177" s="8">
        <v>0</v>
      </c>
      <c r="H177" s="8">
        <v>0</v>
      </c>
    </row>
    <row r="178" spans="1:8" x14ac:dyDescent="0.25">
      <c r="A178" s="305"/>
      <c r="B178" s="2"/>
      <c r="C178" s="2"/>
      <c r="D178" s="48"/>
      <c r="E178" s="3" t="s">
        <v>22</v>
      </c>
      <c r="F178" s="5">
        <v>58267</v>
      </c>
      <c r="G178" s="7">
        <v>0</v>
      </c>
      <c r="H178" s="7">
        <v>0</v>
      </c>
    </row>
    <row r="179" spans="1:8" x14ac:dyDescent="0.25">
      <c r="A179" s="306"/>
      <c r="B179" s="2"/>
      <c r="C179" s="2"/>
      <c r="D179" s="48"/>
      <c r="E179" s="3" t="s">
        <v>23</v>
      </c>
      <c r="F179" s="5">
        <v>366988</v>
      </c>
      <c r="G179" s="7">
        <v>0</v>
      </c>
      <c r="H179" s="7">
        <v>0</v>
      </c>
    </row>
    <row r="180" spans="1:8" ht="30" x14ac:dyDescent="0.25">
      <c r="A180" s="304">
        <v>57</v>
      </c>
      <c r="B180" s="2">
        <v>74</v>
      </c>
      <c r="C180" s="2">
        <v>4098</v>
      </c>
      <c r="D180" s="48" t="s">
        <v>80</v>
      </c>
      <c r="E180" s="4" t="s">
        <v>21</v>
      </c>
      <c r="F180" s="6">
        <v>470948</v>
      </c>
      <c r="G180" s="8">
        <v>0</v>
      </c>
      <c r="H180" s="8">
        <v>357</v>
      </c>
    </row>
    <row r="181" spans="1:8" x14ac:dyDescent="0.25">
      <c r="A181" s="305"/>
      <c r="B181" s="2"/>
      <c r="C181" s="2"/>
      <c r="D181" s="48"/>
      <c r="E181" s="3" t="s">
        <v>22</v>
      </c>
      <c r="F181" s="5">
        <v>364224</v>
      </c>
      <c r="G181" s="7">
        <v>0</v>
      </c>
      <c r="H181" s="7">
        <v>0</v>
      </c>
    </row>
    <row r="182" spans="1:8" x14ac:dyDescent="0.25">
      <c r="A182" s="306"/>
      <c r="B182" s="2"/>
      <c r="C182" s="2"/>
      <c r="D182" s="48"/>
      <c r="E182" s="3" t="s">
        <v>23</v>
      </c>
      <c r="F182" s="5">
        <v>106724</v>
      </c>
      <c r="G182" s="7">
        <v>0</v>
      </c>
      <c r="H182" s="7">
        <v>357</v>
      </c>
    </row>
    <row r="183" spans="1:8" ht="30" x14ac:dyDescent="0.25">
      <c r="A183" s="304">
        <v>58</v>
      </c>
      <c r="B183" s="2">
        <v>74</v>
      </c>
      <c r="C183" s="2">
        <v>4099</v>
      </c>
      <c r="D183" s="48" t="s">
        <v>81</v>
      </c>
      <c r="E183" s="4" t="s">
        <v>21</v>
      </c>
      <c r="F183" s="6">
        <v>2640060</v>
      </c>
      <c r="G183" s="6">
        <v>6350</v>
      </c>
      <c r="H183" s="8">
        <v>0</v>
      </c>
    </row>
    <row r="184" spans="1:8" x14ac:dyDescent="0.25">
      <c r="A184" s="305"/>
      <c r="B184" s="2"/>
      <c r="C184" s="2"/>
      <c r="D184" s="48"/>
      <c r="E184" s="3" t="s">
        <v>34</v>
      </c>
      <c r="F184" s="5">
        <v>1642416</v>
      </c>
      <c r="G184" s="5">
        <v>5440</v>
      </c>
      <c r="H184" s="7">
        <v>0</v>
      </c>
    </row>
    <row r="185" spans="1:8" x14ac:dyDescent="0.25">
      <c r="A185" s="306"/>
      <c r="B185" s="2"/>
      <c r="C185" s="2"/>
      <c r="D185" s="48"/>
      <c r="E185" s="3" t="s">
        <v>22</v>
      </c>
      <c r="F185" s="5">
        <v>997644</v>
      </c>
      <c r="G185" s="7">
        <v>910</v>
      </c>
      <c r="H185" s="7">
        <v>0</v>
      </c>
    </row>
    <row r="186" spans="1:8" x14ac:dyDescent="0.25">
      <c r="A186" s="304">
        <v>59</v>
      </c>
      <c r="B186" s="2">
        <v>75</v>
      </c>
      <c r="C186" s="2">
        <v>4008</v>
      </c>
      <c r="D186" s="48" t="s">
        <v>128</v>
      </c>
      <c r="E186" s="4" t="s">
        <v>21</v>
      </c>
      <c r="F186" s="6">
        <v>5717630</v>
      </c>
      <c r="G186" s="8">
        <v>0</v>
      </c>
      <c r="H186" s="8">
        <v>0</v>
      </c>
    </row>
    <row r="187" spans="1:8" x14ac:dyDescent="0.25">
      <c r="A187" s="305"/>
      <c r="B187" s="2"/>
      <c r="C187" s="2"/>
      <c r="D187" s="48"/>
      <c r="E187" s="3" t="s">
        <v>34</v>
      </c>
      <c r="F187" s="5">
        <v>1134376</v>
      </c>
      <c r="G187" s="7">
        <v>0</v>
      </c>
      <c r="H187" s="7">
        <v>0</v>
      </c>
    </row>
    <row r="188" spans="1:8" x14ac:dyDescent="0.25">
      <c r="A188" s="305"/>
      <c r="B188" s="2"/>
      <c r="C188" s="2"/>
      <c r="D188" s="48"/>
      <c r="E188" s="3" t="s">
        <v>22</v>
      </c>
      <c r="F188" s="5">
        <v>4577828</v>
      </c>
      <c r="G188" s="7">
        <v>0</v>
      </c>
      <c r="H188" s="7">
        <v>0</v>
      </c>
    </row>
    <row r="189" spans="1:8" x14ac:dyDescent="0.25">
      <c r="A189" s="306"/>
      <c r="B189" s="2"/>
      <c r="C189" s="2"/>
      <c r="D189" s="48"/>
      <c r="E189" s="3" t="s">
        <v>23</v>
      </c>
      <c r="F189" s="5">
        <v>5426</v>
      </c>
      <c r="G189" s="7">
        <v>0</v>
      </c>
      <c r="H189" s="7">
        <v>0</v>
      </c>
    </row>
    <row r="190" spans="1:8" ht="30" x14ac:dyDescent="0.25">
      <c r="A190" s="304">
        <v>60</v>
      </c>
      <c r="B190" s="2">
        <v>75</v>
      </c>
      <c r="C190" s="2">
        <v>4018</v>
      </c>
      <c r="D190" s="48" t="s">
        <v>82</v>
      </c>
      <c r="E190" s="4" t="s">
        <v>21</v>
      </c>
      <c r="F190" s="6">
        <v>12419</v>
      </c>
      <c r="G190" s="8">
        <v>0</v>
      </c>
      <c r="H190" s="8">
        <v>0</v>
      </c>
    </row>
    <row r="191" spans="1:8" x14ac:dyDescent="0.25">
      <c r="A191" s="305"/>
      <c r="B191" s="2"/>
      <c r="C191" s="2"/>
      <c r="D191" s="48"/>
      <c r="E191" s="3" t="s">
        <v>22</v>
      </c>
      <c r="F191" s="5">
        <v>6662</v>
      </c>
      <c r="G191" s="7">
        <v>0</v>
      </c>
      <c r="H191" s="7">
        <v>0</v>
      </c>
    </row>
    <row r="192" spans="1:8" x14ac:dyDescent="0.25">
      <c r="A192" s="306"/>
      <c r="B192" s="2"/>
      <c r="C192" s="2"/>
      <c r="D192" s="48"/>
      <c r="E192" s="3" t="s">
        <v>23</v>
      </c>
      <c r="F192" s="5">
        <v>5757</v>
      </c>
      <c r="G192" s="7">
        <v>0</v>
      </c>
      <c r="H192" s="7">
        <v>0</v>
      </c>
    </row>
    <row r="193" spans="1:8" x14ac:dyDescent="0.25">
      <c r="A193" s="304">
        <v>61</v>
      </c>
      <c r="B193" s="2">
        <v>75</v>
      </c>
      <c r="C193" s="2">
        <v>4022</v>
      </c>
      <c r="D193" s="48" t="s">
        <v>83</v>
      </c>
      <c r="E193" s="4" t="s">
        <v>21</v>
      </c>
      <c r="F193" s="6">
        <v>42866</v>
      </c>
      <c r="G193" s="8">
        <v>0</v>
      </c>
      <c r="H193" s="8">
        <v>0</v>
      </c>
    </row>
    <row r="194" spans="1:8" x14ac:dyDescent="0.25">
      <c r="A194" s="306"/>
      <c r="B194" s="2"/>
      <c r="C194" s="2"/>
      <c r="D194" s="48"/>
      <c r="E194" s="3" t="s">
        <v>35</v>
      </c>
      <c r="F194" s="5">
        <v>42866</v>
      </c>
      <c r="G194" s="7">
        <v>0</v>
      </c>
      <c r="H194" s="7">
        <v>0</v>
      </c>
    </row>
    <row r="195" spans="1:8" x14ac:dyDescent="0.25">
      <c r="A195" s="304">
        <v>62</v>
      </c>
      <c r="B195" s="2">
        <v>75</v>
      </c>
      <c r="C195" s="2">
        <v>4101</v>
      </c>
      <c r="D195" s="48" t="s">
        <v>84</v>
      </c>
      <c r="E195" s="4" t="s">
        <v>21</v>
      </c>
      <c r="F195" s="6">
        <v>5534178</v>
      </c>
      <c r="G195" s="8">
        <v>0</v>
      </c>
      <c r="H195" s="6">
        <v>2150631</v>
      </c>
    </row>
    <row r="196" spans="1:8" x14ac:dyDescent="0.25">
      <c r="A196" s="305"/>
      <c r="B196" s="2"/>
      <c r="C196" s="2"/>
      <c r="D196" s="48"/>
      <c r="E196" s="3" t="s">
        <v>22</v>
      </c>
      <c r="F196" s="5">
        <v>2067944</v>
      </c>
      <c r="G196" s="7">
        <v>0</v>
      </c>
      <c r="H196" s="7">
        <v>0</v>
      </c>
    </row>
    <row r="197" spans="1:8" x14ac:dyDescent="0.25">
      <c r="A197" s="306"/>
      <c r="B197" s="2"/>
      <c r="C197" s="2"/>
      <c r="D197" s="48"/>
      <c r="E197" s="3" t="s">
        <v>23</v>
      </c>
      <c r="F197" s="5">
        <v>3466234</v>
      </c>
      <c r="G197" s="7">
        <v>0</v>
      </c>
      <c r="H197" s="5">
        <v>2150631</v>
      </c>
    </row>
    <row r="198" spans="1:8" x14ac:dyDescent="0.25">
      <c r="A198" s="304">
        <v>63</v>
      </c>
      <c r="B198" s="2">
        <v>76</v>
      </c>
      <c r="C198" s="2">
        <v>4014</v>
      </c>
      <c r="D198" s="48" t="s">
        <v>85</v>
      </c>
      <c r="E198" s="4" t="s">
        <v>21</v>
      </c>
      <c r="F198" s="6">
        <v>20418137</v>
      </c>
      <c r="G198" s="8">
        <v>0</v>
      </c>
      <c r="H198" s="8">
        <v>0</v>
      </c>
    </row>
    <row r="199" spans="1:8" x14ac:dyDescent="0.25">
      <c r="A199" s="305"/>
      <c r="B199" s="2"/>
      <c r="C199" s="2"/>
      <c r="D199" s="48"/>
      <c r="E199" s="3" t="s">
        <v>34</v>
      </c>
      <c r="F199" s="5">
        <v>2371399</v>
      </c>
      <c r="G199" s="7">
        <v>0</v>
      </c>
      <c r="H199" s="7">
        <v>0</v>
      </c>
    </row>
    <row r="200" spans="1:8" x14ac:dyDescent="0.25">
      <c r="A200" s="305"/>
      <c r="B200" s="2"/>
      <c r="C200" s="2"/>
      <c r="D200" s="48"/>
      <c r="E200" s="3" t="s">
        <v>35</v>
      </c>
      <c r="F200" s="5">
        <v>17049546</v>
      </c>
      <c r="G200" s="7">
        <v>0</v>
      </c>
      <c r="H200" s="7">
        <v>0</v>
      </c>
    </row>
    <row r="201" spans="1:8" x14ac:dyDescent="0.25">
      <c r="A201" s="305"/>
      <c r="B201" s="2"/>
      <c r="C201" s="2"/>
      <c r="D201" s="48"/>
      <c r="E201" s="3" t="s">
        <v>22</v>
      </c>
      <c r="F201" s="5">
        <v>996183</v>
      </c>
      <c r="G201" s="7">
        <v>0</v>
      </c>
      <c r="H201" s="7">
        <v>0</v>
      </c>
    </row>
    <row r="202" spans="1:8" x14ac:dyDescent="0.25">
      <c r="A202" s="306"/>
      <c r="B202" s="2"/>
      <c r="C202" s="2"/>
      <c r="D202" s="48"/>
      <c r="E202" s="3" t="s">
        <v>23</v>
      </c>
      <c r="F202" s="5">
        <v>1009</v>
      </c>
      <c r="G202" s="7">
        <v>0</v>
      </c>
      <c r="H202" s="7">
        <v>0</v>
      </c>
    </row>
    <row r="203" spans="1:8" ht="30" x14ac:dyDescent="0.25">
      <c r="A203" s="304">
        <v>64</v>
      </c>
      <c r="B203" s="2">
        <v>76</v>
      </c>
      <c r="C203" s="2">
        <v>4100</v>
      </c>
      <c r="D203" s="48" t="s">
        <v>86</v>
      </c>
      <c r="E203" s="4" t="s">
        <v>21</v>
      </c>
      <c r="F203" s="6">
        <v>2423568</v>
      </c>
      <c r="G203" s="8">
        <v>0</v>
      </c>
      <c r="H203" s="8">
        <v>0</v>
      </c>
    </row>
    <row r="204" spans="1:8" x14ac:dyDescent="0.25">
      <c r="A204" s="306"/>
      <c r="B204" s="2"/>
      <c r="C204" s="2"/>
      <c r="D204" s="48"/>
      <c r="E204" s="3" t="s">
        <v>22</v>
      </c>
      <c r="F204" s="5">
        <v>2423568</v>
      </c>
      <c r="G204" s="7">
        <v>0</v>
      </c>
      <c r="H204" s="7">
        <v>0</v>
      </c>
    </row>
    <row r="205" spans="1:8" x14ac:dyDescent="0.25">
      <c r="A205" s="304">
        <v>65</v>
      </c>
      <c r="B205" s="2">
        <v>76</v>
      </c>
      <c r="C205" s="2">
        <v>4101</v>
      </c>
      <c r="D205" s="48" t="s">
        <v>87</v>
      </c>
      <c r="E205" s="4" t="s">
        <v>21</v>
      </c>
      <c r="F205" s="6">
        <v>366116</v>
      </c>
      <c r="G205" s="8">
        <v>0</v>
      </c>
      <c r="H205" s="6">
        <v>1924</v>
      </c>
    </row>
    <row r="206" spans="1:8" x14ac:dyDescent="0.25">
      <c r="A206" s="305"/>
      <c r="B206" s="2"/>
      <c r="C206" s="2"/>
      <c r="D206" s="48"/>
      <c r="E206" s="3" t="s">
        <v>22</v>
      </c>
      <c r="F206" s="5">
        <v>364053</v>
      </c>
      <c r="G206" s="7">
        <v>0</v>
      </c>
      <c r="H206" s="7">
        <v>0</v>
      </c>
    </row>
    <row r="207" spans="1:8" x14ac:dyDescent="0.25">
      <c r="A207" s="306"/>
      <c r="B207" s="2"/>
      <c r="C207" s="2"/>
      <c r="D207" s="48"/>
      <c r="E207" s="3" t="s">
        <v>23</v>
      </c>
      <c r="F207" s="5">
        <v>2063</v>
      </c>
      <c r="G207" s="7">
        <v>0</v>
      </c>
      <c r="H207" s="5">
        <v>1924</v>
      </c>
    </row>
    <row r="208" spans="1:8" x14ac:dyDescent="0.25">
      <c r="A208" s="304">
        <v>66</v>
      </c>
      <c r="B208" s="2">
        <v>92</v>
      </c>
      <c r="C208" s="2">
        <v>1000</v>
      </c>
      <c r="D208" s="48" t="s">
        <v>88</v>
      </c>
      <c r="E208" s="4" t="s">
        <v>21</v>
      </c>
      <c r="F208" s="6">
        <v>9048</v>
      </c>
      <c r="G208" s="8">
        <v>0</v>
      </c>
      <c r="H208" s="8">
        <v>0</v>
      </c>
    </row>
    <row r="209" spans="1:8" x14ac:dyDescent="0.25">
      <c r="A209" s="306"/>
      <c r="B209" s="2"/>
      <c r="C209" s="2"/>
      <c r="D209" s="48"/>
      <c r="E209" s="3" t="s">
        <v>22</v>
      </c>
      <c r="F209" s="5">
        <v>9048</v>
      </c>
      <c r="G209" s="7">
        <v>0</v>
      </c>
      <c r="H209" s="7">
        <v>0</v>
      </c>
    </row>
    <row r="210" spans="1:8" ht="30" x14ac:dyDescent="0.25">
      <c r="A210" s="304">
        <v>67</v>
      </c>
      <c r="B210" s="2">
        <v>15</v>
      </c>
      <c r="C210" s="2">
        <v>2032</v>
      </c>
      <c r="D210" s="48" t="s">
        <v>90</v>
      </c>
      <c r="E210" s="4" t="s">
        <v>21</v>
      </c>
      <c r="F210" s="6">
        <v>1834169</v>
      </c>
      <c r="G210" s="8">
        <v>0</v>
      </c>
      <c r="H210" s="8">
        <v>0</v>
      </c>
    </row>
    <row r="211" spans="1:8" x14ac:dyDescent="0.25">
      <c r="A211" s="305"/>
      <c r="B211" s="2"/>
      <c r="C211" s="2"/>
      <c r="D211" s="48"/>
      <c r="E211" s="3" t="s">
        <v>22</v>
      </c>
      <c r="F211" s="5">
        <v>1768369</v>
      </c>
      <c r="G211" s="7">
        <v>0</v>
      </c>
      <c r="H211" s="7">
        <v>0</v>
      </c>
    </row>
    <row r="212" spans="1:8" x14ac:dyDescent="0.25">
      <c r="A212" s="306"/>
      <c r="B212" s="2"/>
      <c r="C212" s="2"/>
      <c r="D212" s="48"/>
      <c r="E212" s="3" t="s">
        <v>23</v>
      </c>
      <c r="F212" s="5">
        <v>65800</v>
      </c>
      <c r="G212" s="7">
        <v>0</v>
      </c>
      <c r="H212" s="7">
        <v>0</v>
      </c>
    </row>
    <row r="213" spans="1:8" x14ac:dyDescent="0.25">
      <c r="A213" s="304">
        <v>68</v>
      </c>
      <c r="B213" s="2">
        <v>16</v>
      </c>
      <c r="C213" s="2">
        <v>2008</v>
      </c>
      <c r="D213" s="48" t="s">
        <v>91</v>
      </c>
      <c r="E213" s="4" t="s">
        <v>21</v>
      </c>
      <c r="F213" s="6">
        <v>867352</v>
      </c>
      <c r="G213" s="8">
        <v>0</v>
      </c>
      <c r="H213" s="8">
        <v>0</v>
      </c>
    </row>
    <row r="214" spans="1:8" x14ac:dyDescent="0.25">
      <c r="A214" s="306"/>
      <c r="B214" s="2"/>
      <c r="C214" s="2"/>
      <c r="D214" s="48"/>
      <c r="E214" s="3" t="s">
        <v>22</v>
      </c>
      <c r="F214" s="5">
        <v>867352</v>
      </c>
      <c r="G214" s="7">
        <v>0</v>
      </c>
      <c r="H214" s="7">
        <v>0</v>
      </c>
    </row>
    <row r="215" spans="1:8" ht="30" x14ac:dyDescent="0.25">
      <c r="A215" s="304">
        <v>69</v>
      </c>
      <c r="B215" s="2">
        <v>31</v>
      </c>
      <c r="C215" s="2">
        <v>2362</v>
      </c>
      <c r="D215" s="48" t="s">
        <v>92</v>
      </c>
      <c r="E215" s="4" t="s">
        <v>21</v>
      </c>
      <c r="F215" s="6">
        <v>614782</v>
      </c>
      <c r="G215" s="8">
        <v>0</v>
      </c>
      <c r="H215" s="8">
        <v>0</v>
      </c>
    </row>
    <row r="216" spans="1:8" x14ac:dyDescent="0.25">
      <c r="A216" s="306"/>
      <c r="B216" s="2"/>
      <c r="C216" s="2"/>
      <c r="D216" s="48"/>
      <c r="E216" s="3" t="s">
        <v>34</v>
      </c>
      <c r="F216" s="5">
        <v>614782</v>
      </c>
      <c r="G216" s="7">
        <v>0</v>
      </c>
      <c r="H216" s="7">
        <v>0</v>
      </c>
    </row>
    <row r="217" spans="1:8" x14ac:dyDescent="0.25">
      <c r="A217" s="304">
        <v>70</v>
      </c>
      <c r="B217" s="2">
        <v>31</v>
      </c>
      <c r="C217" s="2">
        <v>2407</v>
      </c>
      <c r="D217" s="48" t="s">
        <v>93</v>
      </c>
      <c r="E217" s="4" t="s">
        <v>21</v>
      </c>
      <c r="F217" s="6">
        <v>29320</v>
      </c>
      <c r="G217" s="8">
        <v>0</v>
      </c>
      <c r="H217" s="8">
        <v>0</v>
      </c>
    </row>
    <row r="218" spans="1:8" x14ac:dyDescent="0.25">
      <c r="A218" s="306"/>
      <c r="B218" s="2"/>
      <c r="C218" s="2"/>
      <c r="D218" s="48"/>
      <c r="E218" s="3" t="s">
        <v>23</v>
      </c>
      <c r="F218" s="5">
        <v>29320</v>
      </c>
      <c r="G218" s="7">
        <v>0</v>
      </c>
      <c r="H218" s="7">
        <v>0</v>
      </c>
    </row>
    <row r="219" spans="1:8" x14ac:dyDescent="0.25">
      <c r="A219" s="304">
        <v>71</v>
      </c>
      <c r="B219" s="2">
        <v>31</v>
      </c>
      <c r="C219" s="2">
        <v>3201</v>
      </c>
      <c r="D219" s="48" t="s">
        <v>94</v>
      </c>
      <c r="E219" s="4" t="s">
        <v>21</v>
      </c>
      <c r="F219" s="6">
        <v>49980</v>
      </c>
      <c r="G219" s="8">
        <v>0</v>
      </c>
      <c r="H219" s="8">
        <v>0</v>
      </c>
    </row>
    <row r="220" spans="1:8" x14ac:dyDescent="0.25">
      <c r="A220" s="305"/>
      <c r="B220" s="2"/>
      <c r="C220" s="2"/>
      <c r="D220" s="48"/>
      <c r="E220" s="3" t="s">
        <v>22</v>
      </c>
      <c r="F220" s="5">
        <v>39300</v>
      </c>
      <c r="G220" s="7">
        <v>0</v>
      </c>
      <c r="H220" s="7">
        <v>0</v>
      </c>
    </row>
    <row r="221" spans="1:8" x14ac:dyDescent="0.25">
      <c r="A221" s="306"/>
      <c r="B221" s="2"/>
      <c r="C221" s="2"/>
      <c r="D221" s="48"/>
      <c r="E221" s="3" t="s">
        <v>23</v>
      </c>
      <c r="F221" s="5">
        <v>10680</v>
      </c>
      <c r="G221" s="7">
        <v>0</v>
      </c>
      <c r="H221" s="7">
        <v>0</v>
      </c>
    </row>
    <row r="222" spans="1:8" ht="30" x14ac:dyDescent="0.25">
      <c r="A222" s="304">
        <v>72</v>
      </c>
      <c r="B222" s="2">
        <v>31</v>
      </c>
      <c r="C222" s="2">
        <v>958</v>
      </c>
      <c r="D222" s="48" t="s">
        <v>96</v>
      </c>
      <c r="E222" s="4" t="s">
        <v>21</v>
      </c>
      <c r="F222" s="6">
        <v>4370118</v>
      </c>
      <c r="G222" s="8">
        <v>0</v>
      </c>
      <c r="H222" s="8">
        <v>0</v>
      </c>
    </row>
    <row r="223" spans="1:8" x14ac:dyDescent="0.25">
      <c r="A223" s="306"/>
      <c r="B223" s="2"/>
      <c r="C223" s="2"/>
      <c r="D223" s="48"/>
      <c r="E223" s="3" t="s">
        <v>35</v>
      </c>
      <c r="F223" s="5">
        <v>4370118</v>
      </c>
      <c r="G223" s="7">
        <v>0</v>
      </c>
      <c r="H223" s="7">
        <v>0</v>
      </c>
    </row>
    <row r="224" spans="1:8" x14ac:dyDescent="0.25">
      <c r="A224" s="304">
        <v>73</v>
      </c>
      <c r="B224" s="2">
        <v>34</v>
      </c>
      <c r="C224" s="2">
        <v>1619</v>
      </c>
      <c r="D224" s="48" t="s">
        <v>97</v>
      </c>
      <c r="E224" s="4" t="s">
        <v>21</v>
      </c>
      <c r="F224" s="6">
        <v>6957936</v>
      </c>
      <c r="G224" s="8">
        <v>0</v>
      </c>
      <c r="H224" s="8">
        <v>0</v>
      </c>
    </row>
    <row r="225" spans="1:8" x14ac:dyDescent="0.25">
      <c r="A225" s="305"/>
      <c r="B225" s="2"/>
      <c r="C225" s="2"/>
      <c r="D225" s="48"/>
      <c r="E225" s="3" t="s">
        <v>34</v>
      </c>
      <c r="F225" s="5">
        <v>15381</v>
      </c>
      <c r="G225" s="7">
        <v>0</v>
      </c>
      <c r="H225" s="7">
        <v>0</v>
      </c>
    </row>
    <row r="226" spans="1:8" x14ac:dyDescent="0.25">
      <c r="A226" s="305"/>
      <c r="B226" s="2"/>
      <c r="C226" s="2"/>
      <c r="D226" s="48"/>
      <c r="E226" s="3" t="s">
        <v>22</v>
      </c>
      <c r="F226" s="5">
        <v>1705586</v>
      </c>
      <c r="G226" s="7">
        <v>0</v>
      </c>
      <c r="H226" s="7">
        <v>0</v>
      </c>
    </row>
    <row r="227" spans="1:8" x14ac:dyDescent="0.25">
      <c r="A227" s="306"/>
      <c r="B227" s="2"/>
      <c r="C227" s="2"/>
      <c r="D227" s="48"/>
      <c r="E227" s="3" t="s">
        <v>23</v>
      </c>
      <c r="F227" s="5">
        <v>5236969</v>
      </c>
      <c r="G227" s="7">
        <v>0</v>
      </c>
      <c r="H227" s="7">
        <v>0</v>
      </c>
    </row>
    <row r="228" spans="1:8" x14ac:dyDescent="0.25">
      <c r="A228" s="304">
        <v>74</v>
      </c>
      <c r="B228" s="2">
        <v>34</v>
      </c>
      <c r="C228" s="2">
        <v>921</v>
      </c>
      <c r="D228" s="48" t="s">
        <v>98</v>
      </c>
      <c r="E228" s="4" t="s">
        <v>21</v>
      </c>
      <c r="F228" s="6">
        <v>17143350</v>
      </c>
      <c r="G228" s="8">
        <v>0</v>
      </c>
      <c r="H228" s="8">
        <v>0</v>
      </c>
    </row>
    <row r="229" spans="1:8" x14ac:dyDescent="0.25">
      <c r="A229" s="305"/>
      <c r="B229" s="2"/>
      <c r="C229" s="2"/>
      <c r="D229" s="48"/>
      <c r="E229" s="3" t="s">
        <v>34</v>
      </c>
      <c r="F229" s="5">
        <v>14923224</v>
      </c>
      <c r="G229" s="7">
        <v>0</v>
      </c>
      <c r="H229" s="7">
        <v>0</v>
      </c>
    </row>
    <row r="230" spans="1:8" x14ac:dyDescent="0.25">
      <c r="A230" s="305"/>
      <c r="B230" s="2"/>
      <c r="C230" s="2"/>
      <c r="D230" s="48"/>
      <c r="E230" s="3" t="s">
        <v>35</v>
      </c>
      <c r="F230" s="5">
        <v>1031271</v>
      </c>
      <c r="G230" s="7">
        <v>0</v>
      </c>
      <c r="H230" s="7">
        <v>0</v>
      </c>
    </row>
    <row r="231" spans="1:8" x14ac:dyDescent="0.25">
      <c r="A231" s="305"/>
      <c r="B231" s="2"/>
      <c r="C231" s="2"/>
      <c r="D231" s="48"/>
      <c r="E231" s="3" t="s">
        <v>22</v>
      </c>
      <c r="F231" s="5">
        <v>1144370</v>
      </c>
      <c r="G231" s="7">
        <v>0</v>
      </c>
      <c r="H231" s="7">
        <v>0</v>
      </c>
    </row>
    <row r="232" spans="1:8" x14ac:dyDescent="0.25">
      <c r="A232" s="306"/>
      <c r="B232" s="2"/>
      <c r="C232" s="2"/>
      <c r="D232" s="48"/>
      <c r="E232" s="3" t="s">
        <v>23</v>
      </c>
      <c r="F232" s="5">
        <v>44485</v>
      </c>
      <c r="G232" s="7">
        <v>0</v>
      </c>
      <c r="H232" s="7">
        <v>0</v>
      </c>
    </row>
    <row r="233" spans="1:8" x14ac:dyDescent="0.25">
      <c r="A233" s="304">
        <v>75</v>
      </c>
      <c r="B233" s="2">
        <v>61</v>
      </c>
      <c r="C233" s="2">
        <v>1503</v>
      </c>
      <c r="D233" s="48" t="s">
        <v>99</v>
      </c>
      <c r="E233" s="4" t="s">
        <v>21</v>
      </c>
      <c r="F233" s="6">
        <v>2626004</v>
      </c>
      <c r="G233" s="8">
        <v>0</v>
      </c>
      <c r="H233" s="6">
        <v>1640969</v>
      </c>
    </row>
    <row r="234" spans="1:8" x14ac:dyDescent="0.25">
      <c r="A234" s="305"/>
      <c r="B234" s="2"/>
      <c r="C234" s="2"/>
      <c r="D234" s="48"/>
      <c r="E234" s="3" t="s">
        <v>22</v>
      </c>
      <c r="F234" s="5">
        <v>599629</v>
      </c>
      <c r="G234" s="7">
        <v>0</v>
      </c>
      <c r="H234" s="7">
        <v>0</v>
      </c>
    </row>
    <row r="235" spans="1:8" x14ac:dyDescent="0.25">
      <c r="A235" s="306"/>
      <c r="B235" s="2"/>
      <c r="C235" s="2"/>
      <c r="D235" s="48"/>
      <c r="E235" s="3" t="s">
        <v>23</v>
      </c>
      <c r="F235" s="5">
        <v>2026375</v>
      </c>
      <c r="G235" s="7">
        <v>0</v>
      </c>
      <c r="H235" s="5">
        <v>1640969</v>
      </c>
    </row>
    <row r="236" spans="1:8" x14ac:dyDescent="0.25">
      <c r="A236" s="304">
        <v>76</v>
      </c>
      <c r="B236" s="2">
        <v>62</v>
      </c>
      <c r="C236" s="2">
        <v>510</v>
      </c>
      <c r="D236" s="48" t="s">
        <v>100</v>
      </c>
      <c r="E236" s="4" t="s">
        <v>21</v>
      </c>
      <c r="F236" s="6">
        <v>1482710</v>
      </c>
      <c r="G236" s="8">
        <v>0</v>
      </c>
      <c r="H236" s="6">
        <v>54264</v>
      </c>
    </row>
    <row r="237" spans="1:8" x14ac:dyDescent="0.25">
      <c r="A237" s="305"/>
      <c r="B237" s="2"/>
      <c r="C237" s="2"/>
      <c r="D237" s="48"/>
      <c r="E237" s="3" t="s">
        <v>35</v>
      </c>
      <c r="F237" s="5">
        <v>1415450</v>
      </c>
      <c r="G237" s="7">
        <v>0</v>
      </c>
      <c r="H237" s="7">
        <v>0</v>
      </c>
    </row>
    <row r="238" spans="1:8" x14ac:dyDescent="0.25">
      <c r="A238" s="306"/>
      <c r="B238" s="2"/>
      <c r="C238" s="2"/>
      <c r="D238" s="48"/>
      <c r="E238" s="3" t="s">
        <v>23</v>
      </c>
      <c r="F238" s="5">
        <v>67260</v>
      </c>
      <c r="G238" s="7">
        <v>0</v>
      </c>
      <c r="H238" s="5">
        <v>54264</v>
      </c>
    </row>
    <row r="239" spans="1:8" x14ac:dyDescent="0.25">
      <c r="A239" s="304">
        <v>77</v>
      </c>
      <c r="B239" s="2">
        <v>71</v>
      </c>
      <c r="C239" s="2">
        <v>4001</v>
      </c>
      <c r="D239" s="48" t="s">
        <v>101</v>
      </c>
      <c r="E239" s="4" t="s">
        <v>21</v>
      </c>
      <c r="F239" s="6">
        <v>640704</v>
      </c>
      <c r="G239" s="8">
        <v>0</v>
      </c>
      <c r="H239" s="6">
        <v>4006</v>
      </c>
    </row>
    <row r="240" spans="1:8" x14ac:dyDescent="0.25">
      <c r="A240" s="305"/>
      <c r="B240" s="2"/>
      <c r="C240" s="2"/>
      <c r="D240" s="48"/>
      <c r="E240" s="3" t="s">
        <v>22</v>
      </c>
      <c r="F240" s="5">
        <v>634813</v>
      </c>
      <c r="G240" s="7">
        <v>0</v>
      </c>
      <c r="H240" s="5">
        <v>4006</v>
      </c>
    </row>
    <row r="241" spans="1:8" x14ac:dyDescent="0.25">
      <c r="A241" s="306"/>
      <c r="B241" s="2"/>
      <c r="C241" s="2"/>
      <c r="D241" s="48"/>
      <c r="E241" s="3" t="s">
        <v>23</v>
      </c>
      <c r="F241" s="5">
        <v>5891</v>
      </c>
      <c r="G241" s="7">
        <v>0</v>
      </c>
      <c r="H241" s="7">
        <v>0</v>
      </c>
    </row>
    <row r="242" spans="1:8" x14ac:dyDescent="0.25">
      <c r="A242" s="304">
        <v>78</v>
      </c>
      <c r="B242" s="2">
        <v>71</v>
      </c>
      <c r="C242" s="2">
        <v>965</v>
      </c>
      <c r="D242" s="48" t="s">
        <v>102</v>
      </c>
      <c r="E242" s="4" t="s">
        <v>21</v>
      </c>
      <c r="F242" s="6">
        <v>18176469</v>
      </c>
      <c r="G242" s="8">
        <v>0</v>
      </c>
      <c r="H242" s="6">
        <v>8068749</v>
      </c>
    </row>
    <row r="243" spans="1:8" x14ac:dyDescent="0.25">
      <c r="A243" s="305"/>
      <c r="B243" s="2"/>
      <c r="C243" s="2"/>
      <c r="D243" s="48"/>
      <c r="E243" s="3" t="s">
        <v>22</v>
      </c>
      <c r="F243" s="5">
        <v>6612097</v>
      </c>
      <c r="G243" s="7">
        <v>0</v>
      </c>
      <c r="H243" s="7">
        <v>0</v>
      </c>
    </row>
    <row r="244" spans="1:8" x14ac:dyDescent="0.25">
      <c r="A244" s="306"/>
      <c r="B244" s="2"/>
      <c r="C244" s="2"/>
      <c r="D244" s="48"/>
      <c r="E244" s="3" t="s">
        <v>23</v>
      </c>
      <c r="F244" s="5">
        <v>11564372</v>
      </c>
      <c r="G244" s="7">
        <v>0</v>
      </c>
      <c r="H244" s="5">
        <v>8068749</v>
      </c>
    </row>
    <row r="245" spans="1:8" ht="30" x14ac:dyDescent="0.25">
      <c r="A245" s="304">
        <v>79</v>
      </c>
      <c r="B245" s="2">
        <v>71</v>
      </c>
      <c r="C245" s="2">
        <v>995</v>
      </c>
      <c r="D245" s="48" t="s">
        <v>103</v>
      </c>
      <c r="E245" s="4" t="s">
        <v>21</v>
      </c>
      <c r="F245" s="6">
        <v>2466493</v>
      </c>
      <c r="G245" s="8">
        <v>0</v>
      </c>
      <c r="H245" s="8">
        <v>0</v>
      </c>
    </row>
    <row r="246" spans="1:8" x14ac:dyDescent="0.25">
      <c r="A246" s="305"/>
      <c r="B246" s="2"/>
      <c r="C246" s="2"/>
      <c r="D246" s="48"/>
      <c r="E246" s="3" t="s">
        <v>22</v>
      </c>
      <c r="F246" s="5">
        <v>2462574</v>
      </c>
      <c r="G246" s="7">
        <v>0</v>
      </c>
      <c r="H246" s="7">
        <v>0</v>
      </c>
    </row>
    <row r="247" spans="1:8" x14ac:dyDescent="0.25">
      <c r="A247" s="306"/>
      <c r="B247" s="2"/>
      <c r="C247" s="2"/>
      <c r="D247" s="48"/>
      <c r="E247" s="3" t="s">
        <v>23</v>
      </c>
      <c r="F247" s="5">
        <v>3919</v>
      </c>
      <c r="G247" s="7">
        <v>0</v>
      </c>
      <c r="H247" s="7">
        <v>0</v>
      </c>
    </row>
    <row r="248" spans="1:8" ht="75" x14ac:dyDescent="0.25">
      <c r="A248" s="304">
        <v>80</v>
      </c>
      <c r="B248" s="2">
        <v>75</v>
      </c>
      <c r="C248" s="2">
        <v>144</v>
      </c>
      <c r="D248" s="48" t="s">
        <v>104</v>
      </c>
      <c r="E248" s="4" t="s">
        <v>21</v>
      </c>
      <c r="F248" s="6">
        <v>11318766</v>
      </c>
      <c r="G248" s="8">
        <v>0</v>
      </c>
      <c r="H248" s="6">
        <v>29857</v>
      </c>
    </row>
    <row r="249" spans="1:8" x14ac:dyDescent="0.25">
      <c r="A249" s="305"/>
      <c r="B249" s="2"/>
      <c r="C249" s="2"/>
      <c r="D249" s="48"/>
      <c r="E249" s="3" t="s">
        <v>34</v>
      </c>
      <c r="F249" s="5">
        <v>11261589</v>
      </c>
      <c r="G249" s="7">
        <v>0</v>
      </c>
      <c r="H249" s="7">
        <v>0</v>
      </c>
    </row>
    <row r="250" spans="1:8" x14ac:dyDescent="0.25">
      <c r="A250" s="306"/>
      <c r="B250" s="2"/>
      <c r="C250" s="2"/>
      <c r="D250" s="48"/>
      <c r="E250" s="3" t="s">
        <v>23</v>
      </c>
      <c r="F250" s="5">
        <v>57177</v>
      </c>
      <c r="G250" s="7">
        <v>0</v>
      </c>
      <c r="H250" s="5">
        <v>29857</v>
      </c>
    </row>
    <row r="251" spans="1:8" x14ac:dyDescent="0.25">
      <c r="A251" s="304">
        <v>81</v>
      </c>
      <c r="B251" s="2">
        <v>75</v>
      </c>
      <c r="C251" s="2">
        <v>146</v>
      </c>
      <c r="D251" s="48" t="s">
        <v>105</v>
      </c>
      <c r="E251" s="4" t="s">
        <v>21</v>
      </c>
      <c r="F251" s="6">
        <v>6399058</v>
      </c>
      <c r="G251" s="8">
        <v>0</v>
      </c>
      <c r="H251" s="8">
        <v>87</v>
      </c>
    </row>
    <row r="252" spans="1:8" x14ac:dyDescent="0.25">
      <c r="A252" s="305"/>
      <c r="B252" s="2"/>
      <c r="C252" s="2"/>
      <c r="D252" s="48"/>
      <c r="E252" s="3" t="s">
        <v>34</v>
      </c>
      <c r="F252" s="5">
        <v>5371446</v>
      </c>
      <c r="G252" s="7">
        <v>0</v>
      </c>
      <c r="H252" s="7">
        <v>0</v>
      </c>
    </row>
    <row r="253" spans="1:8" x14ac:dyDescent="0.25">
      <c r="A253" s="305"/>
      <c r="B253" s="2"/>
      <c r="C253" s="2"/>
      <c r="D253" s="48"/>
      <c r="E253" s="3" t="s">
        <v>35</v>
      </c>
      <c r="F253" s="5">
        <v>172783</v>
      </c>
      <c r="G253" s="7">
        <v>0</v>
      </c>
      <c r="H253" s="7">
        <v>0</v>
      </c>
    </row>
    <row r="254" spans="1:8" x14ac:dyDescent="0.25">
      <c r="A254" s="305"/>
      <c r="B254" s="2"/>
      <c r="C254" s="2"/>
      <c r="D254" s="48"/>
      <c r="E254" s="3" t="s">
        <v>22</v>
      </c>
      <c r="F254" s="5">
        <v>827086</v>
      </c>
      <c r="G254" s="7">
        <v>0</v>
      </c>
      <c r="H254" s="7">
        <v>0</v>
      </c>
    </row>
    <row r="255" spans="1:8" x14ac:dyDescent="0.25">
      <c r="A255" s="306"/>
      <c r="B255" s="2"/>
      <c r="C255" s="2"/>
      <c r="D255" s="48"/>
      <c r="E255" s="3" t="s">
        <v>23</v>
      </c>
      <c r="F255" s="5">
        <v>27743</v>
      </c>
      <c r="G255" s="7">
        <v>0</v>
      </c>
      <c r="H255" s="7">
        <v>87</v>
      </c>
    </row>
    <row r="256" spans="1:8" ht="30" x14ac:dyDescent="0.25">
      <c r="A256" s="304">
        <v>82</v>
      </c>
      <c r="B256" s="2">
        <v>75</v>
      </c>
      <c r="C256" s="2">
        <v>4000</v>
      </c>
      <c r="D256" s="48" t="s">
        <v>106</v>
      </c>
      <c r="E256" s="4" t="s">
        <v>21</v>
      </c>
      <c r="F256" s="6">
        <v>1430583</v>
      </c>
      <c r="G256" s="8">
        <v>0</v>
      </c>
      <c r="H256" s="8">
        <v>0</v>
      </c>
    </row>
    <row r="257" spans="1:8" x14ac:dyDescent="0.25">
      <c r="A257" s="305"/>
      <c r="B257" s="2"/>
      <c r="C257" s="2"/>
      <c r="D257" s="48"/>
      <c r="E257" s="3" t="s">
        <v>34</v>
      </c>
      <c r="F257" s="5">
        <v>1337102</v>
      </c>
      <c r="G257" s="7">
        <v>0</v>
      </c>
      <c r="H257" s="7">
        <v>0</v>
      </c>
    </row>
    <row r="258" spans="1:8" x14ac:dyDescent="0.25">
      <c r="A258" s="306"/>
      <c r="B258" s="2"/>
      <c r="C258" s="2"/>
      <c r="D258" s="48"/>
      <c r="E258" s="3" t="s">
        <v>22</v>
      </c>
      <c r="F258" s="5">
        <v>93481</v>
      </c>
      <c r="G258" s="7">
        <v>0</v>
      </c>
      <c r="H258" s="7">
        <v>0</v>
      </c>
    </row>
    <row r="259" spans="1:8" x14ac:dyDescent="0.25">
      <c r="A259" s="304">
        <v>83</v>
      </c>
      <c r="B259" s="2">
        <v>75</v>
      </c>
      <c r="C259" s="2">
        <v>962</v>
      </c>
      <c r="D259" s="48" t="s">
        <v>107</v>
      </c>
      <c r="E259" s="4" t="s">
        <v>21</v>
      </c>
      <c r="F259" s="6">
        <v>3304332</v>
      </c>
      <c r="G259" s="8">
        <v>0</v>
      </c>
      <c r="H259" s="8">
        <v>0</v>
      </c>
    </row>
    <row r="260" spans="1:8" x14ac:dyDescent="0.25">
      <c r="A260" s="305"/>
      <c r="B260" s="2"/>
      <c r="C260" s="2"/>
      <c r="D260" s="48"/>
      <c r="E260" s="3" t="s">
        <v>35</v>
      </c>
      <c r="F260" s="5">
        <v>2487000</v>
      </c>
      <c r="G260" s="7">
        <v>0</v>
      </c>
      <c r="H260" s="7">
        <v>0</v>
      </c>
    </row>
    <row r="261" spans="1:8" x14ac:dyDescent="0.25">
      <c r="A261" s="305"/>
      <c r="B261" s="2"/>
      <c r="C261" s="2"/>
      <c r="D261" s="48"/>
      <c r="E261" s="3" t="s">
        <v>22</v>
      </c>
      <c r="F261" s="5">
        <v>810625</v>
      </c>
      <c r="G261" s="7">
        <v>0</v>
      </c>
      <c r="H261" s="7">
        <v>0</v>
      </c>
    </row>
    <row r="262" spans="1:8" x14ac:dyDescent="0.25">
      <c r="A262" s="306"/>
      <c r="B262" s="2"/>
      <c r="C262" s="2"/>
      <c r="D262" s="48"/>
      <c r="E262" s="3" t="s">
        <v>23</v>
      </c>
      <c r="F262" s="5">
        <v>6707</v>
      </c>
      <c r="G262" s="7">
        <v>0</v>
      </c>
      <c r="H262" s="7">
        <v>0</v>
      </c>
    </row>
    <row r="263" spans="1:8" x14ac:dyDescent="0.25">
      <c r="A263" s="304">
        <v>84</v>
      </c>
      <c r="B263" s="2">
        <v>87</v>
      </c>
      <c r="C263" s="2">
        <v>933</v>
      </c>
      <c r="D263" s="48" t="s">
        <v>108</v>
      </c>
      <c r="E263" s="4" t="s">
        <v>21</v>
      </c>
      <c r="F263" s="6">
        <v>283437</v>
      </c>
      <c r="G263" s="8">
        <v>0</v>
      </c>
      <c r="H263" s="8">
        <v>0</v>
      </c>
    </row>
    <row r="264" spans="1:8" x14ac:dyDescent="0.25">
      <c r="A264" s="306"/>
      <c r="B264" s="2"/>
      <c r="C264" s="2"/>
      <c r="D264" s="48"/>
      <c r="E264" s="3" t="s">
        <v>22</v>
      </c>
      <c r="F264" s="5">
        <v>283437</v>
      </c>
      <c r="G264" s="7">
        <v>0</v>
      </c>
      <c r="H264" s="7">
        <v>0</v>
      </c>
    </row>
    <row r="265" spans="1:8" ht="30" x14ac:dyDescent="0.25">
      <c r="A265" s="304">
        <v>85</v>
      </c>
      <c r="B265" s="2">
        <v>98</v>
      </c>
      <c r="C265" s="2">
        <v>1501</v>
      </c>
      <c r="D265" s="48" t="s">
        <v>89</v>
      </c>
      <c r="E265" s="4" t="s">
        <v>21</v>
      </c>
      <c r="F265" s="6">
        <v>0</v>
      </c>
      <c r="G265" s="8">
        <v>0</v>
      </c>
      <c r="H265" s="8">
        <v>0</v>
      </c>
    </row>
    <row r="266" spans="1:8" x14ac:dyDescent="0.25">
      <c r="A266" s="305"/>
      <c r="B266" s="2"/>
      <c r="C266" s="2"/>
      <c r="D266" s="48"/>
      <c r="E266" s="3" t="s">
        <v>22</v>
      </c>
      <c r="F266" s="5"/>
      <c r="G266" s="7">
        <v>0</v>
      </c>
      <c r="H266" s="7">
        <v>0</v>
      </c>
    </row>
    <row r="267" spans="1:8" x14ac:dyDescent="0.25">
      <c r="A267" s="306"/>
      <c r="B267" s="2"/>
      <c r="C267" s="2"/>
      <c r="D267" s="48"/>
      <c r="E267" s="3" t="s">
        <v>23</v>
      </c>
      <c r="F267" s="5"/>
      <c r="G267" s="7">
        <v>0</v>
      </c>
      <c r="H267" s="7">
        <v>0</v>
      </c>
    </row>
    <row r="268" spans="1:8" s="123" customFormat="1" ht="26.25" x14ac:dyDescent="0.25">
      <c r="A268" s="335">
        <v>86</v>
      </c>
      <c r="B268" s="108">
        <v>31</v>
      </c>
      <c r="C268" s="108" t="s">
        <v>110</v>
      </c>
      <c r="D268" s="109" t="s">
        <v>111</v>
      </c>
      <c r="E268" s="110" t="s">
        <v>21</v>
      </c>
      <c r="F268" s="111">
        <f>F269+F271+F272+F273+F270</f>
        <v>913927740</v>
      </c>
      <c r="G268" s="111">
        <f>G269+G270+G271+G272+G273</f>
        <v>6133</v>
      </c>
      <c r="H268" s="111">
        <f>H269+H271+H272+H273</f>
        <v>144272228</v>
      </c>
    </row>
    <row r="269" spans="1:8" s="123" customFormat="1" ht="15.75" x14ac:dyDescent="0.25">
      <c r="A269" s="336"/>
      <c r="B269" s="108"/>
      <c r="C269" s="108"/>
      <c r="D269" s="109"/>
      <c r="E269" s="112" t="s">
        <v>34</v>
      </c>
      <c r="F269" s="113">
        <f>511546529-F270</f>
        <v>510346790</v>
      </c>
      <c r="G269" s="113">
        <v>2799</v>
      </c>
      <c r="H269" s="113">
        <v>786145</v>
      </c>
    </row>
    <row r="270" spans="1:8" s="123" customFormat="1" ht="15.75" x14ac:dyDescent="0.25">
      <c r="A270" s="336"/>
      <c r="B270" s="108"/>
      <c r="C270" s="108"/>
      <c r="D270" s="109"/>
      <c r="E270" s="112" t="s">
        <v>131</v>
      </c>
      <c r="F270" s="113">
        <v>1199739</v>
      </c>
      <c r="G270" s="113">
        <v>2399</v>
      </c>
      <c r="H270" s="113">
        <v>0</v>
      </c>
    </row>
    <row r="271" spans="1:8" s="123" customFormat="1" ht="15.75" x14ac:dyDescent="0.25">
      <c r="A271" s="336"/>
      <c r="B271" s="108"/>
      <c r="C271" s="108"/>
      <c r="D271" s="109"/>
      <c r="E271" s="112" t="s">
        <v>35</v>
      </c>
      <c r="F271" s="113">
        <v>60039458</v>
      </c>
      <c r="G271" s="113">
        <v>923</v>
      </c>
      <c r="H271" s="113">
        <v>109413</v>
      </c>
    </row>
    <row r="272" spans="1:8" s="123" customFormat="1" ht="15.75" x14ac:dyDescent="0.25">
      <c r="A272" s="336"/>
      <c r="B272" s="108"/>
      <c r="C272" s="108"/>
      <c r="D272" s="109"/>
      <c r="E272" s="112" t="s">
        <v>22</v>
      </c>
      <c r="F272" s="113">
        <v>158868367</v>
      </c>
      <c r="G272" s="113">
        <v>12</v>
      </c>
      <c r="H272" s="113">
        <v>10722029</v>
      </c>
    </row>
    <row r="273" spans="1:8" s="123" customFormat="1" ht="15.75" x14ac:dyDescent="0.25">
      <c r="A273" s="337"/>
      <c r="B273" s="108"/>
      <c r="C273" s="108"/>
      <c r="D273" s="109"/>
      <c r="E273" s="112" t="s">
        <v>23</v>
      </c>
      <c r="F273" s="113">
        <v>183473386</v>
      </c>
      <c r="G273" s="113">
        <v>0</v>
      </c>
      <c r="H273" s="113">
        <v>132654641</v>
      </c>
    </row>
    <row r="274" spans="1:8" s="123" customFormat="1" ht="15.75" x14ac:dyDescent="0.25">
      <c r="A274" s="335">
        <v>87</v>
      </c>
      <c r="B274" s="108">
        <v>31</v>
      </c>
      <c r="C274" s="108">
        <v>2363</v>
      </c>
      <c r="D274" s="109" t="s">
        <v>112</v>
      </c>
      <c r="E274" s="110" t="s">
        <v>21</v>
      </c>
      <c r="F274" s="111">
        <f>F275+F276+F277</f>
        <v>113445992</v>
      </c>
      <c r="G274" s="111">
        <f>G275+G276+G277</f>
        <v>19</v>
      </c>
      <c r="H274" s="111">
        <f>H275+H276+H277</f>
        <v>43370377</v>
      </c>
    </row>
    <row r="275" spans="1:8" s="123" customFormat="1" ht="15.75" x14ac:dyDescent="0.25">
      <c r="A275" s="336"/>
      <c r="B275" s="108"/>
      <c r="C275" s="108"/>
      <c r="D275" s="109"/>
      <c r="E275" s="112" t="s">
        <v>35</v>
      </c>
      <c r="F275" s="113">
        <v>10098868</v>
      </c>
      <c r="G275" s="113">
        <v>19</v>
      </c>
      <c r="H275" s="113">
        <v>0</v>
      </c>
    </row>
    <row r="276" spans="1:8" s="123" customFormat="1" ht="15.75" x14ac:dyDescent="0.25">
      <c r="A276" s="336"/>
      <c r="B276" s="108"/>
      <c r="C276" s="108"/>
      <c r="D276" s="114"/>
      <c r="E276" s="112" t="s">
        <v>22</v>
      </c>
      <c r="F276" s="113">
        <v>41361631</v>
      </c>
      <c r="G276" s="113">
        <v>0</v>
      </c>
      <c r="H276" s="113">
        <v>0</v>
      </c>
    </row>
    <row r="277" spans="1:8" s="123" customFormat="1" ht="15.75" x14ac:dyDescent="0.25">
      <c r="A277" s="336"/>
      <c r="B277" s="115"/>
      <c r="C277" s="115"/>
      <c r="D277" s="114"/>
      <c r="E277" s="112" t="s">
        <v>23</v>
      </c>
      <c r="F277" s="113">
        <v>61985493</v>
      </c>
      <c r="G277" s="113">
        <v>0</v>
      </c>
      <c r="H277" s="113">
        <v>43370377</v>
      </c>
    </row>
    <row r="278" spans="1:8" s="123" customFormat="1" ht="15.75" customHeight="1" x14ac:dyDescent="0.25">
      <c r="A278" s="338"/>
      <c r="B278" s="116"/>
      <c r="C278" s="117"/>
      <c r="D278" s="118" t="s">
        <v>109</v>
      </c>
      <c r="E278" s="110" t="s">
        <v>21</v>
      </c>
      <c r="F278" s="111">
        <f>F279+F281+F282+F283+F280</f>
        <v>1354077483</v>
      </c>
      <c r="G278" s="111">
        <f>G279+G280+G281+G282+G283</f>
        <v>29924</v>
      </c>
      <c r="H278" s="111">
        <f>H279+H280+H281+H282+H283</f>
        <v>251317910</v>
      </c>
    </row>
    <row r="279" spans="1:8" s="123" customFormat="1" ht="15.75" x14ac:dyDescent="0.25">
      <c r="A279" s="339"/>
      <c r="B279" s="116"/>
      <c r="C279" s="116"/>
      <c r="D279" s="119"/>
      <c r="E279" s="112" t="s">
        <v>34</v>
      </c>
      <c r="F279" s="113">
        <f>F35+F43+F54+F62+F65+F70+F92+F103+F118+F123+F184+F134+F141+F146+F153+F187+F199+F216+F225+F229+F249+F252+F257+F269</f>
        <v>602067309</v>
      </c>
      <c r="G279" s="113">
        <f>G92+G184+G269</f>
        <v>10960</v>
      </c>
      <c r="H279" s="113">
        <f>H269</f>
        <v>786145</v>
      </c>
    </row>
    <row r="280" spans="1:8" s="123" customFormat="1" ht="15.75" x14ac:dyDescent="0.25">
      <c r="A280" s="339"/>
      <c r="B280" s="116"/>
      <c r="C280" s="116"/>
      <c r="D280" s="119"/>
      <c r="E280" s="112" t="s">
        <v>131</v>
      </c>
      <c r="F280" s="113">
        <v>1199739</v>
      </c>
      <c r="G280" s="113">
        <f>G270</f>
        <v>2399</v>
      </c>
      <c r="H280" s="113">
        <v>0</v>
      </c>
    </row>
    <row r="281" spans="1:8" s="123" customFormat="1" ht="15.75" x14ac:dyDescent="0.25">
      <c r="A281" s="339"/>
      <c r="B281" s="116"/>
      <c r="C281" s="116"/>
      <c r="D281" s="119"/>
      <c r="E281" s="112" t="s">
        <v>35</v>
      </c>
      <c r="F281" s="113">
        <f>F36+F47+F66+F72+F114+F119+F127+F142+F154+F161+F194+F200+F223+F230+F237+F253+F260+F271+F275</f>
        <v>106703324</v>
      </c>
      <c r="G281" s="113">
        <f>G271+G275</f>
        <v>942</v>
      </c>
      <c r="H281" s="113">
        <f>H36+H271</f>
        <v>171091</v>
      </c>
    </row>
    <row r="282" spans="1:8" s="123" customFormat="1" ht="15.75" x14ac:dyDescent="0.25">
      <c r="A282" s="339"/>
      <c r="B282" s="116"/>
      <c r="C282" s="116"/>
      <c r="D282" s="119"/>
      <c r="E282" s="112" t="s">
        <v>22</v>
      </c>
      <c r="F282" s="113">
        <f>F9+F14+F17+F19+F22+F24+F27+F30+F172+F33+F37+F40+F44+F48+F51+F55+F57+F60+F63+F67+F73+F76+F79+F81+F84+F87+F89+F93+F95+F97+F99+F101+F104+F109+F111+F115+F120+F124+F128+F131+F135+F138+F143+F147+F150+F155+F158+F162+F165+F168+F170+F175+F178+F181+F185+F188+F191+F196+F201+F204+F206+F209+F211+F214+F220+F226+F231+F234+F240+F243+F246+F254+F258+F261+F264+F266+F272+F276</f>
        <v>301539634</v>
      </c>
      <c r="G282" s="113">
        <f>G84+G185+G272</f>
        <v>3871</v>
      </c>
      <c r="H282" s="113">
        <f>H14+H22+H33+H37+H104+H240+H272</f>
        <v>12103644</v>
      </c>
    </row>
    <row r="283" spans="1:8" s="123" customFormat="1" ht="15.75" x14ac:dyDescent="0.25">
      <c r="A283" s="340"/>
      <c r="B283" s="116"/>
      <c r="C283" s="116"/>
      <c r="D283" s="119"/>
      <c r="E283" s="121" t="s">
        <v>23</v>
      </c>
      <c r="F283" s="113">
        <f>F10+F12+F15+F20+F25+F28+F31+F38+F41+F173+F45+F49+F52+F58+F68+F74+F77+F82+F85+F90+F105+F107+F112+F116+F121+F125+F129+F132+F136+F139+F144+F148+F151+F156+F159+F163+F166+F176+F179+F182+F189+F192+F197+F202+F207+F212+F218+F221+F227+F232+F235+F238+F241+F244+F247+F250+F255+F262+F267+F273+F277</f>
        <v>342567477</v>
      </c>
      <c r="G283" s="113">
        <f>G85</f>
        <v>11752</v>
      </c>
      <c r="H283" s="113">
        <f>H10+H15+H31+H38+H45+H52+H68+H85+H105+H132+H136+H139+H144+H148+H25+H151+H159+H163+H166+H176+H182+H197+H207+H235+H238+H244+H250+H255+H273+H277</f>
        <v>238257030</v>
      </c>
    </row>
  </sheetData>
  <autoFilter ref="A7:H283"/>
  <mergeCells count="91">
    <mergeCell ref="A26:A28"/>
    <mergeCell ref="A1:H1"/>
    <mergeCell ref="A2:H2"/>
    <mergeCell ref="A3:H3"/>
    <mergeCell ref="A8:A10"/>
    <mergeCell ref="A11:A12"/>
    <mergeCell ref="A13:A15"/>
    <mergeCell ref="A16:A17"/>
    <mergeCell ref="A18:A20"/>
    <mergeCell ref="A21:A22"/>
    <mergeCell ref="A23:A25"/>
    <mergeCell ref="A29:A31"/>
    <mergeCell ref="A32:A33"/>
    <mergeCell ref="A34:A38"/>
    <mergeCell ref="A39:A41"/>
    <mergeCell ref="A42:A45"/>
    <mergeCell ref="A78:A79"/>
    <mergeCell ref="A46:A49"/>
    <mergeCell ref="A50:A52"/>
    <mergeCell ref="A53:A55"/>
    <mergeCell ref="A56:A58"/>
    <mergeCell ref="A59:A60"/>
    <mergeCell ref="A61:A63"/>
    <mergeCell ref="A64:A68"/>
    <mergeCell ref="A69:A70"/>
    <mergeCell ref="A71:A74"/>
    <mergeCell ref="A75:A77"/>
    <mergeCell ref="A108:A109"/>
    <mergeCell ref="A80:A82"/>
    <mergeCell ref="A83:A85"/>
    <mergeCell ref="A86:A87"/>
    <mergeCell ref="A88:A90"/>
    <mergeCell ref="A91:A93"/>
    <mergeCell ref="A94:A95"/>
    <mergeCell ref="A96:A97"/>
    <mergeCell ref="A98:A99"/>
    <mergeCell ref="A100:A101"/>
    <mergeCell ref="A102:A105"/>
    <mergeCell ref="A106:A107"/>
    <mergeCell ref="A152:A156"/>
    <mergeCell ref="A110:A112"/>
    <mergeCell ref="A113:A116"/>
    <mergeCell ref="A117:A121"/>
    <mergeCell ref="A122:A125"/>
    <mergeCell ref="A126:A129"/>
    <mergeCell ref="A130:A132"/>
    <mergeCell ref="A133:A136"/>
    <mergeCell ref="A137:A139"/>
    <mergeCell ref="A140:A144"/>
    <mergeCell ref="A145:A148"/>
    <mergeCell ref="A149:A151"/>
    <mergeCell ref="A193:A194"/>
    <mergeCell ref="A157:A159"/>
    <mergeCell ref="A160:A163"/>
    <mergeCell ref="A164:A166"/>
    <mergeCell ref="A167:A168"/>
    <mergeCell ref="A169:A170"/>
    <mergeCell ref="A174:A176"/>
    <mergeCell ref="A177:A179"/>
    <mergeCell ref="A180:A182"/>
    <mergeCell ref="A183:A185"/>
    <mergeCell ref="A186:A189"/>
    <mergeCell ref="A190:A192"/>
    <mergeCell ref="A171:A173"/>
    <mergeCell ref="A195:A197"/>
    <mergeCell ref="A198:A202"/>
    <mergeCell ref="A203:A204"/>
    <mergeCell ref="A205:A207"/>
    <mergeCell ref="A208:A209"/>
    <mergeCell ref="A210:A212"/>
    <mergeCell ref="A213:A214"/>
    <mergeCell ref="A215:A216"/>
    <mergeCell ref="A217:A218"/>
    <mergeCell ref="A219:A221"/>
    <mergeCell ref="A259:A262"/>
    <mergeCell ref="A222:A223"/>
    <mergeCell ref="A224:A227"/>
    <mergeCell ref="A228:A232"/>
    <mergeCell ref="A233:A235"/>
    <mergeCell ref="A236:A238"/>
    <mergeCell ref="A239:A241"/>
    <mergeCell ref="A242:A244"/>
    <mergeCell ref="A245:A247"/>
    <mergeCell ref="A248:A250"/>
    <mergeCell ref="A251:A255"/>
    <mergeCell ref="A256:A258"/>
    <mergeCell ref="A274:A277"/>
    <mergeCell ref="A278:A283"/>
    <mergeCell ref="A263:A264"/>
    <mergeCell ref="A265:A267"/>
    <mergeCell ref="A268:A273"/>
  </mergeCells>
  <pageMargins left="3.937007874015748E-2" right="3.937007874015748E-2" top="3.937007874015748E-2" bottom="3.937007874015748E-2" header="0.31496062992125984" footer="0.31496062992125984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opLeftCell="A265" workbookViewId="0">
      <selection activeCell="E224" sqref="E224"/>
    </sheetView>
  </sheetViews>
  <sheetFormatPr defaultRowHeight="15" x14ac:dyDescent="0.25"/>
  <cols>
    <col min="1" max="1" width="6.85546875" style="130" customWidth="1"/>
    <col min="2" max="2" width="8" style="130" customWidth="1"/>
    <col min="3" max="3" width="12.28515625" style="130" bestFit="1" customWidth="1"/>
    <col min="4" max="4" width="36.5703125" style="130" bestFit="1" customWidth="1"/>
    <col min="5" max="5" width="16.5703125" style="130" bestFit="1" customWidth="1"/>
    <col min="6" max="6" width="13.5703125" style="130" bestFit="1" customWidth="1"/>
    <col min="7" max="7" width="14.85546875" style="130" bestFit="1" customWidth="1"/>
    <col min="8" max="8" width="22.140625" style="130" bestFit="1" customWidth="1"/>
    <col min="9" max="16384" width="9.140625" style="130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132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81"/>
    </row>
    <row r="6" spans="1:8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</row>
    <row r="8" spans="1:8" ht="15" customHeight="1" x14ac:dyDescent="0.25">
      <c r="A8" s="346" t="s">
        <v>19</v>
      </c>
      <c r="B8" s="347"/>
      <c r="C8" s="347"/>
      <c r="D8" s="347"/>
      <c r="E8" s="347"/>
      <c r="F8" s="347"/>
      <c r="G8" s="347"/>
      <c r="H8" s="348"/>
    </row>
    <row r="9" spans="1:8" x14ac:dyDescent="0.25">
      <c r="A9" s="304">
        <v>1</v>
      </c>
      <c r="B9" s="2">
        <v>11</v>
      </c>
      <c r="C9" s="2">
        <v>2303</v>
      </c>
      <c r="D9" s="2" t="s">
        <v>20</v>
      </c>
      <c r="E9" s="4" t="s">
        <v>21</v>
      </c>
      <c r="F9" s="6">
        <v>1626500</v>
      </c>
      <c r="G9" s="8">
        <v>0</v>
      </c>
      <c r="H9" s="6">
        <v>16661</v>
      </c>
    </row>
    <row r="10" spans="1:8" x14ac:dyDescent="0.25">
      <c r="A10" s="305"/>
      <c r="B10" s="2"/>
      <c r="C10" s="2"/>
      <c r="D10" s="2"/>
      <c r="E10" s="3" t="s">
        <v>22</v>
      </c>
      <c r="F10" s="5">
        <v>1402876</v>
      </c>
      <c r="G10" s="7">
        <v>0</v>
      </c>
      <c r="H10" s="7">
        <v>0</v>
      </c>
    </row>
    <row r="11" spans="1:8" x14ac:dyDescent="0.25">
      <c r="A11" s="306"/>
      <c r="B11" s="2"/>
      <c r="C11" s="2"/>
      <c r="D11" s="2"/>
      <c r="E11" s="3" t="s">
        <v>23</v>
      </c>
      <c r="F11" s="5">
        <v>223624</v>
      </c>
      <c r="G11" s="7">
        <v>0</v>
      </c>
      <c r="H11" s="5">
        <v>16661</v>
      </c>
    </row>
    <row r="12" spans="1:8" x14ac:dyDescent="0.25">
      <c r="A12" s="304">
        <v>2</v>
      </c>
      <c r="B12" s="2">
        <v>11</v>
      </c>
      <c r="C12" s="2">
        <v>4291</v>
      </c>
      <c r="D12" s="2" t="s">
        <v>24</v>
      </c>
      <c r="E12" s="4" t="s">
        <v>21</v>
      </c>
      <c r="F12" s="6">
        <v>15166</v>
      </c>
      <c r="G12" s="8">
        <v>0</v>
      </c>
      <c r="H12" s="8">
        <v>0</v>
      </c>
    </row>
    <row r="13" spans="1:8" x14ac:dyDescent="0.25">
      <c r="A13" s="306"/>
      <c r="B13" s="2"/>
      <c r="C13" s="2"/>
      <c r="D13" s="2"/>
      <c r="E13" s="3" t="s">
        <v>23</v>
      </c>
      <c r="F13" s="5">
        <v>15166</v>
      </c>
      <c r="G13" s="7">
        <v>0</v>
      </c>
      <c r="H13" s="7">
        <v>0</v>
      </c>
    </row>
    <row r="14" spans="1:8" x14ac:dyDescent="0.25">
      <c r="A14" s="304">
        <v>3</v>
      </c>
      <c r="B14" s="2">
        <v>13</v>
      </c>
      <c r="C14" s="2">
        <v>4279</v>
      </c>
      <c r="D14" s="2" t="s">
        <v>25</v>
      </c>
      <c r="E14" s="4" t="s">
        <v>21</v>
      </c>
      <c r="F14" s="6">
        <v>5534935</v>
      </c>
      <c r="G14" s="8">
        <v>0</v>
      </c>
      <c r="H14" s="6">
        <v>2529382</v>
      </c>
    </row>
    <row r="15" spans="1:8" x14ac:dyDescent="0.25">
      <c r="A15" s="305"/>
      <c r="B15" s="2"/>
      <c r="C15" s="2"/>
      <c r="D15" s="2"/>
      <c r="E15" s="3" t="s">
        <v>22</v>
      </c>
      <c r="F15" s="5">
        <v>2406234</v>
      </c>
      <c r="G15" s="7">
        <v>0</v>
      </c>
      <c r="H15" s="5">
        <v>566003</v>
      </c>
    </row>
    <row r="16" spans="1:8" x14ac:dyDescent="0.25">
      <c r="A16" s="306"/>
      <c r="B16" s="2"/>
      <c r="C16" s="2"/>
      <c r="D16" s="2"/>
      <c r="E16" s="3" t="s">
        <v>23</v>
      </c>
      <c r="F16" s="5">
        <v>3128701</v>
      </c>
      <c r="G16" s="7">
        <v>0</v>
      </c>
      <c r="H16" s="5">
        <v>1963379</v>
      </c>
    </row>
    <row r="17" spans="1:8" x14ac:dyDescent="0.25">
      <c r="A17" s="304">
        <v>4</v>
      </c>
      <c r="B17" s="2">
        <v>13</v>
      </c>
      <c r="C17" s="2">
        <v>4280</v>
      </c>
      <c r="D17" s="2" t="s">
        <v>26</v>
      </c>
      <c r="E17" s="4" t="s">
        <v>21</v>
      </c>
      <c r="F17" s="6">
        <v>29958</v>
      </c>
      <c r="G17" s="8">
        <v>0</v>
      </c>
      <c r="H17" s="8">
        <v>0</v>
      </c>
    </row>
    <row r="18" spans="1:8" x14ac:dyDescent="0.25">
      <c r="A18" s="306"/>
      <c r="B18" s="2"/>
      <c r="C18" s="2"/>
      <c r="D18" s="2"/>
      <c r="E18" s="3" t="s">
        <v>22</v>
      </c>
      <c r="F18" s="5">
        <v>29958</v>
      </c>
      <c r="G18" s="7">
        <v>0</v>
      </c>
      <c r="H18" s="7">
        <v>0</v>
      </c>
    </row>
    <row r="19" spans="1:8" x14ac:dyDescent="0.25">
      <c r="A19" s="304">
        <v>5</v>
      </c>
      <c r="B19" s="2">
        <v>13</v>
      </c>
      <c r="C19" s="2">
        <v>4281</v>
      </c>
      <c r="D19" s="2" t="s">
        <v>27</v>
      </c>
      <c r="E19" s="4" t="s">
        <v>21</v>
      </c>
      <c r="F19" s="6">
        <v>153446</v>
      </c>
      <c r="G19" s="8">
        <v>0</v>
      </c>
      <c r="H19" s="8">
        <v>0</v>
      </c>
    </row>
    <row r="20" spans="1:8" x14ac:dyDescent="0.25">
      <c r="A20" s="305"/>
      <c r="B20" s="2"/>
      <c r="C20" s="2"/>
      <c r="D20" s="2"/>
      <c r="E20" s="3" t="s">
        <v>22</v>
      </c>
      <c r="F20" s="5">
        <v>100932</v>
      </c>
      <c r="G20" s="7">
        <v>0</v>
      </c>
      <c r="H20" s="7">
        <v>0</v>
      </c>
    </row>
    <row r="21" spans="1:8" x14ac:dyDescent="0.25">
      <c r="A21" s="306"/>
      <c r="B21" s="2"/>
      <c r="C21" s="2"/>
      <c r="D21" s="2"/>
      <c r="E21" s="3" t="s">
        <v>23</v>
      </c>
      <c r="F21" s="5">
        <v>52514</v>
      </c>
      <c r="G21" s="7">
        <v>0</v>
      </c>
      <c r="H21" s="7">
        <v>0</v>
      </c>
    </row>
    <row r="22" spans="1:8" x14ac:dyDescent="0.25">
      <c r="A22" s="304">
        <v>6</v>
      </c>
      <c r="B22" s="2">
        <v>13</v>
      </c>
      <c r="C22" s="2">
        <v>4282</v>
      </c>
      <c r="D22" s="2" t="s">
        <v>28</v>
      </c>
      <c r="E22" s="4" t="s">
        <v>21</v>
      </c>
      <c r="F22" s="6">
        <v>392878</v>
      </c>
      <c r="G22" s="8">
        <v>0</v>
      </c>
      <c r="H22" s="6">
        <v>364938</v>
      </c>
    </row>
    <row r="23" spans="1:8" x14ac:dyDescent="0.25">
      <c r="A23" s="306"/>
      <c r="B23" s="2"/>
      <c r="C23" s="2"/>
      <c r="D23" s="2"/>
      <c r="E23" s="3" t="s">
        <v>22</v>
      </c>
      <c r="F23" s="5">
        <v>392878</v>
      </c>
      <c r="G23" s="7">
        <v>0</v>
      </c>
      <c r="H23" s="5">
        <v>364938</v>
      </c>
    </row>
    <row r="24" spans="1:8" x14ac:dyDescent="0.25">
      <c r="A24" s="304">
        <v>7</v>
      </c>
      <c r="B24" s="2">
        <v>13</v>
      </c>
      <c r="C24" s="2">
        <v>4283</v>
      </c>
      <c r="D24" s="2" t="s">
        <v>122</v>
      </c>
      <c r="E24" s="4" t="s">
        <v>21</v>
      </c>
      <c r="F24" s="6">
        <v>34910</v>
      </c>
      <c r="G24" s="8">
        <v>0</v>
      </c>
      <c r="H24" s="6">
        <v>25010</v>
      </c>
    </row>
    <row r="25" spans="1:8" x14ac:dyDescent="0.25">
      <c r="A25" s="305"/>
      <c r="B25" s="2"/>
      <c r="C25" s="2"/>
      <c r="D25" s="2"/>
      <c r="E25" s="3" t="s">
        <v>22</v>
      </c>
      <c r="F25" s="5">
        <v>9900</v>
      </c>
      <c r="G25" s="7">
        <v>0</v>
      </c>
      <c r="H25" s="7">
        <v>0</v>
      </c>
    </row>
    <row r="26" spans="1:8" x14ac:dyDescent="0.25">
      <c r="A26" s="306"/>
      <c r="B26" s="2"/>
      <c r="C26" s="2"/>
      <c r="D26" s="2"/>
      <c r="E26" s="3" t="s">
        <v>23</v>
      </c>
      <c r="F26" s="5">
        <v>25010</v>
      </c>
      <c r="G26" s="7">
        <v>0</v>
      </c>
      <c r="H26" s="5">
        <v>25010</v>
      </c>
    </row>
    <row r="27" spans="1:8" x14ac:dyDescent="0.25">
      <c r="A27" s="304">
        <v>8</v>
      </c>
      <c r="B27" s="2">
        <v>14</v>
      </c>
      <c r="C27" s="2">
        <v>4269</v>
      </c>
      <c r="D27" s="2" t="s">
        <v>30</v>
      </c>
      <c r="E27" s="4" t="s">
        <v>21</v>
      </c>
      <c r="F27" s="6">
        <v>1284024</v>
      </c>
      <c r="G27" s="8">
        <v>0</v>
      </c>
      <c r="H27" s="8">
        <v>0</v>
      </c>
    </row>
    <row r="28" spans="1:8" x14ac:dyDescent="0.25">
      <c r="A28" s="305"/>
      <c r="B28" s="2"/>
      <c r="C28" s="2"/>
      <c r="D28" s="2"/>
      <c r="E28" s="3" t="s">
        <v>22</v>
      </c>
      <c r="F28" s="5">
        <v>896605</v>
      </c>
      <c r="G28" s="7">
        <v>0</v>
      </c>
      <c r="H28" s="7">
        <v>0</v>
      </c>
    </row>
    <row r="29" spans="1:8" x14ac:dyDescent="0.25">
      <c r="A29" s="306"/>
      <c r="B29" s="2"/>
      <c r="C29" s="2"/>
      <c r="D29" s="2"/>
      <c r="E29" s="3" t="s">
        <v>23</v>
      </c>
      <c r="F29" s="5">
        <v>387419</v>
      </c>
      <c r="G29" s="7">
        <v>0</v>
      </c>
      <c r="H29" s="7">
        <v>0</v>
      </c>
    </row>
    <row r="30" spans="1:8" x14ac:dyDescent="0.25">
      <c r="A30" s="304">
        <v>9</v>
      </c>
      <c r="B30" s="2">
        <v>15</v>
      </c>
      <c r="C30" s="2">
        <v>2033</v>
      </c>
      <c r="D30" s="2" t="s">
        <v>31</v>
      </c>
      <c r="E30" s="4" t="s">
        <v>21</v>
      </c>
      <c r="F30" s="6">
        <v>993050</v>
      </c>
      <c r="G30" s="8">
        <v>0</v>
      </c>
      <c r="H30" s="6">
        <v>282249</v>
      </c>
    </row>
    <row r="31" spans="1:8" x14ac:dyDescent="0.25">
      <c r="A31" s="305"/>
      <c r="B31" s="2"/>
      <c r="C31" s="2"/>
      <c r="D31" s="2"/>
      <c r="E31" s="3" t="s">
        <v>22</v>
      </c>
      <c r="F31" s="5">
        <v>392775</v>
      </c>
      <c r="G31" s="7">
        <v>0</v>
      </c>
      <c r="H31" s="7">
        <v>0</v>
      </c>
    </row>
    <row r="32" spans="1:8" x14ac:dyDescent="0.25">
      <c r="A32" s="306"/>
      <c r="B32" s="2"/>
      <c r="C32" s="2"/>
      <c r="D32" s="2"/>
      <c r="E32" s="3" t="s">
        <v>23</v>
      </c>
      <c r="F32" s="5">
        <v>600275</v>
      </c>
      <c r="G32" s="7">
        <v>0</v>
      </c>
      <c r="H32" s="5">
        <v>282249</v>
      </c>
    </row>
    <row r="33" spans="1:8" x14ac:dyDescent="0.25">
      <c r="A33" s="304">
        <v>10</v>
      </c>
      <c r="B33" s="2">
        <v>15</v>
      </c>
      <c r="C33" s="2">
        <v>4352</v>
      </c>
      <c r="D33" s="2" t="s">
        <v>32</v>
      </c>
      <c r="E33" s="4" t="s">
        <v>21</v>
      </c>
      <c r="F33" s="6">
        <v>1141811</v>
      </c>
      <c r="G33" s="8">
        <v>0</v>
      </c>
      <c r="H33" s="8">
        <v>399</v>
      </c>
    </row>
    <row r="34" spans="1:8" x14ac:dyDescent="0.25">
      <c r="A34" s="306"/>
      <c r="B34" s="2"/>
      <c r="C34" s="2"/>
      <c r="D34" s="2"/>
      <c r="E34" s="3" t="s">
        <v>22</v>
      </c>
      <c r="F34" s="5">
        <v>1141811</v>
      </c>
      <c r="G34" s="7">
        <v>0</v>
      </c>
      <c r="H34" s="7">
        <v>399</v>
      </c>
    </row>
    <row r="35" spans="1:8" x14ac:dyDescent="0.25">
      <c r="A35" s="304">
        <v>11</v>
      </c>
      <c r="B35" s="2">
        <v>15</v>
      </c>
      <c r="C35" s="2">
        <v>901</v>
      </c>
      <c r="D35" s="2" t="s">
        <v>33</v>
      </c>
      <c r="E35" s="4" t="s">
        <v>21</v>
      </c>
      <c r="F35" s="6">
        <v>65535396</v>
      </c>
      <c r="G35" s="8">
        <v>0</v>
      </c>
      <c r="H35" s="6">
        <v>22297196</v>
      </c>
    </row>
    <row r="36" spans="1:8" x14ac:dyDescent="0.25">
      <c r="A36" s="305"/>
      <c r="B36" s="2"/>
      <c r="C36" s="2"/>
      <c r="D36" s="2"/>
      <c r="E36" s="3" t="s">
        <v>34</v>
      </c>
      <c r="F36" s="5">
        <v>22673246</v>
      </c>
      <c r="G36" s="7">
        <v>0</v>
      </c>
      <c r="H36" s="7">
        <v>0</v>
      </c>
    </row>
    <row r="37" spans="1:8" x14ac:dyDescent="0.25">
      <c r="A37" s="305"/>
      <c r="B37" s="2"/>
      <c r="C37" s="2"/>
      <c r="D37" s="2"/>
      <c r="E37" s="3" t="s">
        <v>35</v>
      </c>
      <c r="F37" s="5">
        <v>22878</v>
      </c>
      <c r="G37" s="7">
        <v>0</v>
      </c>
      <c r="H37" s="5">
        <v>22878</v>
      </c>
    </row>
    <row r="38" spans="1:8" x14ac:dyDescent="0.25">
      <c r="A38" s="305"/>
      <c r="B38" s="2"/>
      <c r="C38" s="2"/>
      <c r="D38" s="2"/>
      <c r="E38" s="3" t="s">
        <v>22</v>
      </c>
      <c r="F38" s="5">
        <v>12825572</v>
      </c>
      <c r="G38" s="7">
        <v>0</v>
      </c>
      <c r="H38" s="5">
        <v>290222</v>
      </c>
    </row>
    <row r="39" spans="1:8" x14ac:dyDescent="0.25">
      <c r="A39" s="306"/>
      <c r="B39" s="2"/>
      <c r="C39" s="2"/>
      <c r="D39" s="2"/>
      <c r="E39" s="3" t="s">
        <v>23</v>
      </c>
      <c r="F39" s="5">
        <v>30013700</v>
      </c>
      <c r="G39" s="7">
        <v>0</v>
      </c>
      <c r="H39" s="5">
        <v>21984096</v>
      </c>
    </row>
    <row r="40" spans="1:8" x14ac:dyDescent="0.25">
      <c r="A40" s="304">
        <v>12</v>
      </c>
      <c r="B40" s="2">
        <v>16</v>
      </c>
      <c r="C40" s="2">
        <v>2525</v>
      </c>
      <c r="D40" s="2" t="s">
        <v>36</v>
      </c>
      <c r="E40" s="4" t="s">
        <v>21</v>
      </c>
      <c r="F40" s="6">
        <v>2336787</v>
      </c>
      <c r="G40" s="8">
        <v>0</v>
      </c>
      <c r="H40" s="8">
        <v>0</v>
      </c>
    </row>
    <row r="41" spans="1:8" x14ac:dyDescent="0.25">
      <c r="A41" s="305"/>
      <c r="B41" s="2"/>
      <c r="C41" s="2"/>
      <c r="D41" s="2"/>
      <c r="E41" s="3" t="s">
        <v>22</v>
      </c>
      <c r="F41" s="5">
        <v>2260453</v>
      </c>
      <c r="G41" s="7">
        <v>0</v>
      </c>
      <c r="H41" s="7">
        <v>0</v>
      </c>
    </row>
    <row r="42" spans="1:8" x14ac:dyDescent="0.25">
      <c r="A42" s="306"/>
      <c r="B42" s="2"/>
      <c r="C42" s="2"/>
      <c r="D42" s="2"/>
      <c r="E42" s="3" t="s">
        <v>23</v>
      </c>
      <c r="F42" s="5">
        <v>76334</v>
      </c>
      <c r="G42" s="7">
        <v>0</v>
      </c>
      <c r="H42" s="7">
        <v>0</v>
      </c>
    </row>
    <row r="43" spans="1:8" x14ac:dyDescent="0.25">
      <c r="A43" s="304">
        <v>13</v>
      </c>
      <c r="B43" s="2">
        <v>18</v>
      </c>
      <c r="C43" s="2">
        <v>4112</v>
      </c>
      <c r="D43" s="2" t="s">
        <v>37</v>
      </c>
      <c r="E43" s="4" t="s">
        <v>21</v>
      </c>
      <c r="F43" s="6">
        <v>18142889</v>
      </c>
      <c r="G43" s="8">
        <v>0</v>
      </c>
      <c r="H43" s="6">
        <v>9695477</v>
      </c>
    </row>
    <row r="44" spans="1:8" x14ac:dyDescent="0.25">
      <c r="A44" s="305"/>
      <c r="B44" s="2"/>
      <c r="C44" s="2"/>
      <c r="D44" s="2"/>
      <c r="E44" s="3" t="s">
        <v>34</v>
      </c>
      <c r="F44" s="5">
        <v>324668</v>
      </c>
      <c r="G44" s="7">
        <v>0</v>
      </c>
      <c r="H44" s="7">
        <v>0</v>
      </c>
    </row>
    <row r="45" spans="1:8" x14ac:dyDescent="0.25">
      <c r="A45" s="305"/>
      <c r="B45" s="2"/>
      <c r="C45" s="2"/>
      <c r="D45" s="2"/>
      <c r="E45" s="3" t="s">
        <v>22</v>
      </c>
      <c r="F45" s="5">
        <v>5280346</v>
      </c>
      <c r="G45" s="7">
        <v>0</v>
      </c>
      <c r="H45" s="7">
        <v>0</v>
      </c>
    </row>
    <row r="46" spans="1:8" x14ac:dyDescent="0.25">
      <c r="A46" s="306"/>
      <c r="B46" s="2"/>
      <c r="C46" s="2"/>
      <c r="D46" s="2"/>
      <c r="E46" s="3" t="s">
        <v>23</v>
      </c>
      <c r="F46" s="5">
        <v>12537875</v>
      </c>
      <c r="G46" s="7">
        <v>0</v>
      </c>
      <c r="H46" s="5">
        <v>9695477</v>
      </c>
    </row>
    <row r="47" spans="1:8" x14ac:dyDescent="0.25">
      <c r="A47" s="304">
        <v>14</v>
      </c>
      <c r="B47" s="2">
        <v>31</v>
      </c>
      <c r="C47" s="2">
        <v>2548</v>
      </c>
      <c r="D47" s="2" t="s">
        <v>38</v>
      </c>
      <c r="E47" s="4" t="s">
        <v>21</v>
      </c>
      <c r="F47" s="6">
        <v>3511727</v>
      </c>
      <c r="G47" s="8">
        <v>0</v>
      </c>
      <c r="H47" s="8">
        <v>0</v>
      </c>
    </row>
    <row r="48" spans="1:8" x14ac:dyDescent="0.25">
      <c r="A48" s="305"/>
      <c r="B48" s="2"/>
      <c r="C48" s="2"/>
      <c r="D48" s="2"/>
      <c r="E48" s="3" t="s">
        <v>35</v>
      </c>
      <c r="F48" s="5">
        <v>729500</v>
      </c>
      <c r="G48" s="7">
        <v>0</v>
      </c>
      <c r="H48" s="7">
        <v>0</v>
      </c>
    </row>
    <row r="49" spans="1:8" x14ac:dyDescent="0.25">
      <c r="A49" s="305"/>
      <c r="B49" s="2"/>
      <c r="C49" s="2"/>
      <c r="D49" s="2"/>
      <c r="E49" s="3" t="s">
        <v>22</v>
      </c>
      <c r="F49" s="5">
        <v>2490642</v>
      </c>
      <c r="G49" s="7">
        <v>0</v>
      </c>
      <c r="H49" s="7">
        <v>0</v>
      </c>
    </row>
    <row r="50" spans="1:8" x14ac:dyDescent="0.25">
      <c r="A50" s="306"/>
      <c r="B50" s="2"/>
      <c r="C50" s="2"/>
      <c r="D50" s="2"/>
      <c r="E50" s="3" t="s">
        <v>23</v>
      </c>
      <c r="F50" s="5">
        <v>291585</v>
      </c>
      <c r="G50" s="7">
        <v>0</v>
      </c>
      <c r="H50" s="7">
        <v>0</v>
      </c>
    </row>
    <row r="51" spans="1:8" x14ac:dyDescent="0.25">
      <c r="A51" s="304">
        <v>15</v>
      </c>
      <c r="B51" s="2">
        <v>31</v>
      </c>
      <c r="C51" s="2">
        <v>2550</v>
      </c>
      <c r="D51" s="2" t="s">
        <v>39</v>
      </c>
      <c r="E51" s="4" t="s">
        <v>21</v>
      </c>
      <c r="F51" s="6">
        <v>428572</v>
      </c>
      <c r="G51" s="8">
        <v>0</v>
      </c>
      <c r="H51" s="6">
        <v>249421</v>
      </c>
    </row>
    <row r="52" spans="1:8" x14ac:dyDescent="0.25">
      <c r="A52" s="305"/>
      <c r="B52" s="2"/>
      <c r="C52" s="2"/>
      <c r="D52" s="2"/>
      <c r="E52" s="3" t="s">
        <v>22</v>
      </c>
      <c r="F52" s="5">
        <v>179151</v>
      </c>
      <c r="G52" s="7">
        <v>0</v>
      </c>
      <c r="H52" s="7">
        <v>0</v>
      </c>
    </row>
    <row r="53" spans="1:8" x14ac:dyDescent="0.25">
      <c r="A53" s="306"/>
      <c r="B53" s="2"/>
      <c r="C53" s="2"/>
      <c r="D53" s="2"/>
      <c r="E53" s="3" t="s">
        <v>23</v>
      </c>
      <c r="F53" s="5">
        <v>249421</v>
      </c>
      <c r="G53" s="7">
        <v>0</v>
      </c>
      <c r="H53" s="5">
        <v>249421</v>
      </c>
    </row>
    <row r="54" spans="1:8" x14ac:dyDescent="0.25">
      <c r="A54" s="304">
        <v>16</v>
      </c>
      <c r="B54" s="2">
        <v>31</v>
      </c>
      <c r="C54" s="2">
        <v>2551</v>
      </c>
      <c r="D54" s="2" t="s">
        <v>40</v>
      </c>
      <c r="E54" s="4" t="s">
        <v>21</v>
      </c>
      <c r="F54" s="6">
        <v>5852340</v>
      </c>
      <c r="G54" s="8">
        <v>0</v>
      </c>
      <c r="H54" s="8">
        <v>0</v>
      </c>
    </row>
    <row r="55" spans="1:8" x14ac:dyDescent="0.25">
      <c r="A55" s="305"/>
      <c r="B55" s="2"/>
      <c r="C55" s="2"/>
      <c r="D55" s="2"/>
      <c r="E55" s="3" t="s">
        <v>34</v>
      </c>
      <c r="F55" s="5">
        <v>58678</v>
      </c>
      <c r="G55" s="7">
        <v>0</v>
      </c>
      <c r="H55" s="7">
        <v>0</v>
      </c>
    </row>
    <row r="56" spans="1:8" x14ac:dyDescent="0.25">
      <c r="A56" s="306"/>
      <c r="B56" s="2"/>
      <c r="C56" s="2"/>
      <c r="D56" s="2"/>
      <c r="E56" s="3" t="s">
        <v>22</v>
      </c>
      <c r="F56" s="5">
        <v>5793662</v>
      </c>
      <c r="G56" s="7">
        <v>0</v>
      </c>
      <c r="H56" s="7">
        <v>0</v>
      </c>
    </row>
    <row r="57" spans="1:8" x14ac:dyDescent="0.25">
      <c r="A57" s="304">
        <v>17</v>
      </c>
      <c r="B57" s="2">
        <v>31</v>
      </c>
      <c r="C57" s="2">
        <v>2554</v>
      </c>
      <c r="D57" s="2" t="s">
        <v>41</v>
      </c>
      <c r="E57" s="4" t="s">
        <v>21</v>
      </c>
      <c r="F57" s="6">
        <v>430668</v>
      </c>
      <c r="G57" s="8">
        <v>0</v>
      </c>
      <c r="H57" s="8">
        <v>0</v>
      </c>
    </row>
    <row r="58" spans="1:8" x14ac:dyDescent="0.25">
      <c r="A58" s="305"/>
      <c r="B58" s="2"/>
      <c r="C58" s="2"/>
      <c r="D58" s="2"/>
      <c r="E58" s="3" t="s">
        <v>22</v>
      </c>
      <c r="F58" s="5">
        <v>416099</v>
      </c>
      <c r="G58" s="7">
        <v>0</v>
      </c>
      <c r="H58" s="7">
        <v>0</v>
      </c>
    </row>
    <row r="59" spans="1:8" x14ac:dyDescent="0.25">
      <c r="A59" s="306"/>
      <c r="B59" s="2"/>
      <c r="C59" s="2"/>
      <c r="D59" s="2"/>
      <c r="E59" s="3" t="s">
        <v>23</v>
      </c>
      <c r="F59" s="5">
        <v>14569</v>
      </c>
      <c r="G59" s="7">
        <v>0</v>
      </c>
      <c r="H59" s="7">
        <v>0</v>
      </c>
    </row>
    <row r="60" spans="1:8" x14ac:dyDescent="0.25">
      <c r="A60" s="304">
        <v>18</v>
      </c>
      <c r="B60" s="2">
        <v>31</v>
      </c>
      <c r="C60" s="2">
        <v>2557</v>
      </c>
      <c r="D60" s="2" t="s">
        <v>40</v>
      </c>
      <c r="E60" s="4" t="s">
        <v>21</v>
      </c>
      <c r="F60" s="6">
        <v>1121760</v>
      </c>
      <c r="G60" s="8">
        <v>0</v>
      </c>
      <c r="H60" s="8">
        <v>0</v>
      </c>
    </row>
    <row r="61" spans="1:8" x14ac:dyDescent="0.25">
      <c r="A61" s="306"/>
      <c r="B61" s="2"/>
      <c r="C61" s="2"/>
      <c r="D61" s="2"/>
      <c r="E61" s="3" t="s">
        <v>22</v>
      </c>
      <c r="F61" s="5">
        <v>1121760</v>
      </c>
      <c r="G61" s="7">
        <v>0</v>
      </c>
      <c r="H61" s="7">
        <v>0</v>
      </c>
    </row>
    <row r="62" spans="1:8" x14ac:dyDescent="0.25">
      <c r="A62" s="304">
        <v>19</v>
      </c>
      <c r="B62" s="2">
        <v>31</v>
      </c>
      <c r="C62" s="2">
        <v>2558</v>
      </c>
      <c r="D62" s="2" t="s">
        <v>42</v>
      </c>
      <c r="E62" s="4" t="s">
        <v>21</v>
      </c>
      <c r="F62" s="6">
        <v>6161232</v>
      </c>
      <c r="G62" s="8">
        <v>0</v>
      </c>
      <c r="H62" s="8">
        <v>0</v>
      </c>
    </row>
    <row r="63" spans="1:8" x14ac:dyDescent="0.25">
      <c r="A63" s="305"/>
      <c r="B63" s="2"/>
      <c r="C63" s="2"/>
      <c r="D63" s="2"/>
      <c r="E63" s="3" t="s">
        <v>34</v>
      </c>
      <c r="F63" s="5">
        <v>6020075</v>
      </c>
      <c r="G63" s="7">
        <v>0</v>
      </c>
      <c r="H63" s="7">
        <v>0</v>
      </c>
    </row>
    <row r="64" spans="1:8" x14ac:dyDescent="0.25">
      <c r="A64" s="306"/>
      <c r="B64" s="2"/>
      <c r="C64" s="2"/>
      <c r="D64" s="2"/>
      <c r="E64" s="3" t="s">
        <v>22</v>
      </c>
      <c r="F64" s="5">
        <v>141157</v>
      </c>
      <c r="G64" s="7">
        <v>0</v>
      </c>
      <c r="H64" s="7">
        <v>0</v>
      </c>
    </row>
    <row r="65" spans="1:8" x14ac:dyDescent="0.25">
      <c r="A65" s="304">
        <v>20</v>
      </c>
      <c r="B65" s="2">
        <v>31</v>
      </c>
      <c r="C65" s="2">
        <v>2562</v>
      </c>
      <c r="D65" s="2" t="s">
        <v>43</v>
      </c>
      <c r="E65" s="4" t="s">
        <v>21</v>
      </c>
      <c r="F65" s="6">
        <v>5614724</v>
      </c>
      <c r="G65" s="8">
        <v>0</v>
      </c>
      <c r="H65" s="6">
        <v>239500</v>
      </c>
    </row>
    <row r="66" spans="1:8" x14ac:dyDescent="0.25">
      <c r="A66" s="305"/>
      <c r="B66" s="2"/>
      <c r="C66" s="2"/>
      <c r="D66" s="2"/>
      <c r="E66" s="3" t="s">
        <v>34</v>
      </c>
      <c r="F66" s="5">
        <v>2296843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2"/>
      <c r="E67" s="3" t="s">
        <v>35</v>
      </c>
      <c r="F67" s="5">
        <v>1554660</v>
      </c>
      <c r="G67" s="7">
        <v>0</v>
      </c>
      <c r="H67" s="7">
        <v>0</v>
      </c>
    </row>
    <row r="68" spans="1:8" x14ac:dyDescent="0.25">
      <c r="A68" s="305"/>
      <c r="B68" s="2"/>
      <c r="C68" s="2"/>
      <c r="D68" s="2"/>
      <c r="E68" s="3" t="s">
        <v>22</v>
      </c>
      <c r="F68" s="5">
        <v>1027769</v>
      </c>
      <c r="G68" s="7">
        <v>0</v>
      </c>
      <c r="H68" s="7">
        <v>0</v>
      </c>
    </row>
    <row r="69" spans="1:8" x14ac:dyDescent="0.25">
      <c r="A69" s="306"/>
      <c r="B69" s="2"/>
      <c r="C69" s="2"/>
      <c r="D69" s="2"/>
      <c r="E69" s="3" t="s">
        <v>23</v>
      </c>
      <c r="F69" s="5">
        <v>735452</v>
      </c>
      <c r="G69" s="7">
        <v>0</v>
      </c>
      <c r="H69" s="5">
        <v>239500</v>
      </c>
    </row>
    <row r="70" spans="1:8" x14ac:dyDescent="0.25">
      <c r="A70" s="304">
        <v>21</v>
      </c>
      <c r="B70" s="2">
        <v>31</v>
      </c>
      <c r="C70" s="2">
        <v>3213</v>
      </c>
      <c r="D70" s="2" t="s">
        <v>124</v>
      </c>
      <c r="E70" s="4" t="s">
        <v>21</v>
      </c>
      <c r="F70" s="6">
        <v>2409316</v>
      </c>
      <c r="G70" s="8">
        <v>0</v>
      </c>
      <c r="H70" s="8">
        <v>0</v>
      </c>
    </row>
    <row r="71" spans="1:8" x14ac:dyDescent="0.25">
      <c r="A71" s="306"/>
      <c r="B71" s="2"/>
      <c r="C71" s="2"/>
      <c r="D71" s="2"/>
      <c r="E71" s="3" t="s">
        <v>34</v>
      </c>
      <c r="F71" s="5">
        <v>2409316</v>
      </c>
      <c r="G71" s="7">
        <v>0</v>
      </c>
      <c r="H71" s="7">
        <v>0</v>
      </c>
    </row>
    <row r="72" spans="1:8" x14ac:dyDescent="0.25">
      <c r="A72" s="304">
        <v>22</v>
      </c>
      <c r="B72" s="2">
        <v>31</v>
      </c>
      <c r="C72" s="2">
        <v>3300</v>
      </c>
      <c r="D72" s="2" t="s">
        <v>44</v>
      </c>
      <c r="E72" s="4" t="s">
        <v>21</v>
      </c>
      <c r="F72" s="6">
        <v>614237</v>
      </c>
      <c r="G72" s="8">
        <v>0</v>
      </c>
      <c r="H72" s="8">
        <v>0</v>
      </c>
    </row>
    <row r="73" spans="1:8" x14ac:dyDescent="0.25">
      <c r="A73" s="305"/>
      <c r="B73" s="2"/>
      <c r="C73" s="2"/>
      <c r="D73" s="2"/>
      <c r="E73" s="3" t="s">
        <v>35</v>
      </c>
      <c r="F73" s="5">
        <v>157600</v>
      </c>
      <c r="G73" s="7">
        <v>0</v>
      </c>
      <c r="H73" s="7">
        <v>0</v>
      </c>
    </row>
    <row r="74" spans="1:8" x14ac:dyDescent="0.25">
      <c r="A74" s="305"/>
      <c r="B74" s="2"/>
      <c r="C74" s="2"/>
      <c r="D74" s="2"/>
      <c r="E74" s="3" t="s">
        <v>22</v>
      </c>
      <c r="F74" s="5">
        <v>417726</v>
      </c>
      <c r="G74" s="7">
        <v>0</v>
      </c>
      <c r="H74" s="7">
        <v>0</v>
      </c>
    </row>
    <row r="75" spans="1:8" x14ac:dyDescent="0.25">
      <c r="A75" s="306"/>
      <c r="B75" s="2"/>
      <c r="C75" s="2"/>
      <c r="D75" s="2"/>
      <c r="E75" s="3" t="s">
        <v>23</v>
      </c>
      <c r="F75" s="5">
        <v>38911</v>
      </c>
      <c r="G75" s="7">
        <v>0</v>
      </c>
      <c r="H75" s="7">
        <v>0</v>
      </c>
    </row>
    <row r="76" spans="1:8" x14ac:dyDescent="0.25">
      <c r="A76" s="304">
        <v>23</v>
      </c>
      <c r="B76" s="2">
        <v>31</v>
      </c>
      <c r="C76" s="2">
        <v>3301</v>
      </c>
      <c r="D76" s="2" t="s">
        <v>45</v>
      </c>
      <c r="E76" s="4" t="s">
        <v>21</v>
      </c>
      <c r="F76" s="6">
        <v>611816</v>
      </c>
      <c r="G76" s="8">
        <v>0</v>
      </c>
      <c r="H76" s="8">
        <v>0</v>
      </c>
    </row>
    <row r="77" spans="1:8" x14ac:dyDescent="0.25">
      <c r="A77" s="305"/>
      <c r="B77" s="2"/>
      <c r="C77" s="2"/>
      <c r="D77" s="2"/>
      <c r="E77" s="3" t="s">
        <v>22</v>
      </c>
      <c r="F77" s="5">
        <v>602164</v>
      </c>
      <c r="G77" s="7">
        <v>0</v>
      </c>
      <c r="H77" s="7">
        <v>0</v>
      </c>
    </row>
    <row r="78" spans="1:8" x14ac:dyDescent="0.25">
      <c r="A78" s="306"/>
      <c r="B78" s="2"/>
      <c r="C78" s="2"/>
      <c r="D78" s="2"/>
      <c r="E78" s="3" t="s">
        <v>23</v>
      </c>
      <c r="F78" s="5">
        <v>9652</v>
      </c>
      <c r="G78" s="7">
        <v>0</v>
      </c>
      <c r="H78" s="7">
        <v>0</v>
      </c>
    </row>
    <row r="79" spans="1:8" x14ac:dyDescent="0.25">
      <c r="A79" s="304">
        <v>24</v>
      </c>
      <c r="B79" s="2">
        <v>31</v>
      </c>
      <c r="C79" s="2">
        <v>3303</v>
      </c>
      <c r="D79" s="2" t="s">
        <v>46</v>
      </c>
      <c r="E79" s="4" t="s">
        <v>21</v>
      </c>
      <c r="F79" s="6">
        <v>242297</v>
      </c>
      <c r="G79" s="8">
        <v>0</v>
      </c>
      <c r="H79" s="8">
        <v>0</v>
      </c>
    </row>
    <row r="80" spans="1:8" x14ac:dyDescent="0.25">
      <c r="A80" s="306"/>
      <c r="B80" s="2"/>
      <c r="C80" s="2"/>
      <c r="D80" s="2"/>
      <c r="E80" s="3" t="s">
        <v>22</v>
      </c>
      <c r="F80" s="5">
        <v>242297</v>
      </c>
      <c r="G80" s="7">
        <v>0</v>
      </c>
      <c r="H80" s="7">
        <v>0</v>
      </c>
    </row>
    <row r="81" spans="1:8" x14ac:dyDescent="0.25">
      <c r="A81" s="304">
        <v>25</v>
      </c>
      <c r="B81" s="2">
        <v>31</v>
      </c>
      <c r="C81" s="2">
        <v>3305</v>
      </c>
      <c r="D81" s="2" t="s">
        <v>48</v>
      </c>
      <c r="E81" s="4" t="s">
        <v>21</v>
      </c>
      <c r="F81" s="6">
        <v>154430</v>
      </c>
      <c r="G81" s="8">
        <v>0</v>
      </c>
      <c r="H81" s="8">
        <v>0</v>
      </c>
    </row>
    <row r="82" spans="1:8" x14ac:dyDescent="0.25">
      <c r="A82" s="305"/>
      <c r="B82" s="2"/>
      <c r="C82" s="2"/>
      <c r="D82" s="2"/>
      <c r="E82" s="3" t="s">
        <v>22</v>
      </c>
      <c r="F82" s="5">
        <v>154118</v>
      </c>
      <c r="G82" s="7">
        <v>0</v>
      </c>
      <c r="H82" s="7">
        <v>0</v>
      </c>
    </row>
    <row r="83" spans="1:8" x14ac:dyDescent="0.25">
      <c r="A83" s="306"/>
      <c r="B83" s="2"/>
      <c r="C83" s="2"/>
      <c r="D83" s="2"/>
      <c r="E83" s="3" t="s">
        <v>23</v>
      </c>
      <c r="F83" s="7">
        <v>312</v>
      </c>
      <c r="G83" s="7">
        <v>0</v>
      </c>
      <c r="H83" s="7">
        <v>0</v>
      </c>
    </row>
    <row r="84" spans="1:8" x14ac:dyDescent="0.25">
      <c r="A84" s="304">
        <v>26</v>
      </c>
      <c r="B84" s="2">
        <v>31</v>
      </c>
      <c r="C84" s="2">
        <v>3308</v>
      </c>
      <c r="D84" s="2" t="s">
        <v>49</v>
      </c>
      <c r="E84" s="4" t="s">
        <v>21</v>
      </c>
      <c r="F84" s="6">
        <v>9363998</v>
      </c>
      <c r="G84" s="6">
        <v>17690</v>
      </c>
      <c r="H84" s="6">
        <v>3600592</v>
      </c>
    </row>
    <row r="85" spans="1:8" x14ac:dyDescent="0.25">
      <c r="A85" s="305"/>
      <c r="B85" s="2"/>
      <c r="C85" s="2"/>
      <c r="D85" s="2"/>
      <c r="E85" s="3" t="s">
        <v>22</v>
      </c>
      <c r="F85" s="5">
        <v>2233804</v>
      </c>
      <c r="G85" s="5">
        <v>3046</v>
      </c>
      <c r="H85" s="7">
        <v>0</v>
      </c>
    </row>
    <row r="86" spans="1:8" x14ac:dyDescent="0.25">
      <c r="A86" s="306"/>
      <c r="B86" s="2"/>
      <c r="C86" s="2"/>
      <c r="D86" s="2"/>
      <c r="E86" s="3" t="s">
        <v>23</v>
      </c>
      <c r="F86" s="5">
        <v>7130194</v>
      </c>
      <c r="G86" s="5">
        <v>14644</v>
      </c>
      <c r="H86" s="5">
        <v>3600592</v>
      </c>
    </row>
    <row r="87" spans="1:8" x14ac:dyDescent="0.25">
      <c r="A87" s="304">
        <v>27</v>
      </c>
      <c r="B87" s="2">
        <v>31</v>
      </c>
      <c r="C87" s="2">
        <v>3309</v>
      </c>
      <c r="D87" s="2" t="s">
        <v>50</v>
      </c>
      <c r="E87" s="4" t="s">
        <v>21</v>
      </c>
      <c r="F87" s="6">
        <v>94085</v>
      </c>
      <c r="G87" s="8">
        <v>0</v>
      </c>
      <c r="H87" s="8">
        <v>0</v>
      </c>
    </row>
    <row r="88" spans="1:8" x14ac:dyDescent="0.25">
      <c r="A88" s="306"/>
      <c r="B88" s="2"/>
      <c r="C88" s="2"/>
      <c r="D88" s="2"/>
      <c r="E88" s="3" t="s">
        <v>22</v>
      </c>
      <c r="F88" s="5">
        <v>94085</v>
      </c>
      <c r="G88" s="7">
        <v>0</v>
      </c>
      <c r="H88" s="7">
        <v>0</v>
      </c>
    </row>
    <row r="89" spans="1:8" x14ac:dyDescent="0.25">
      <c r="A89" s="304">
        <v>28</v>
      </c>
      <c r="B89" s="2">
        <v>31</v>
      </c>
      <c r="C89" s="2">
        <v>4160</v>
      </c>
      <c r="D89" s="2" t="s">
        <v>51</v>
      </c>
      <c r="E89" s="4" t="s">
        <v>21</v>
      </c>
      <c r="F89" s="6">
        <v>816269</v>
      </c>
      <c r="G89" s="8">
        <v>0</v>
      </c>
      <c r="H89" s="8">
        <v>0</v>
      </c>
    </row>
    <row r="90" spans="1:8" x14ac:dyDescent="0.25">
      <c r="A90" s="305"/>
      <c r="B90" s="2"/>
      <c r="C90" s="2"/>
      <c r="D90" s="2"/>
      <c r="E90" s="3" t="s">
        <v>22</v>
      </c>
      <c r="F90" s="5">
        <v>668363</v>
      </c>
      <c r="G90" s="7">
        <v>0</v>
      </c>
      <c r="H90" s="7">
        <v>0</v>
      </c>
    </row>
    <row r="91" spans="1:8" x14ac:dyDescent="0.25">
      <c r="A91" s="306"/>
      <c r="B91" s="2"/>
      <c r="C91" s="2"/>
      <c r="D91" s="2"/>
      <c r="E91" s="3" t="s">
        <v>23</v>
      </c>
      <c r="F91" s="5">
        <v>147906</v>
      </c>
      <c r="G91" s="7">
        <v>0</v>
      </c>
      <c r="H91" s="7">
        <v>0</v>
      </c>
    </row>
    <row r="92" spans="1:8" x14ac:dyDescent="0.25">
      <c r="A92" s="304">
        <v>29</v>
      </c>
      <c r="B92" s="2">
        <v>31</v>
      </c>
      <c r="C92" s="2">
        <v>4161</v>
      </c>
      <c r="D92" s="2" t="s">
        <v>52</v>
      </c>
      <c r="E92" s="4" t="s">
        <v>21</v>
      </c>
      <c r="F92" s="6">
        <v>4715762</v>
      </c>
      <c r="G92" s="6">
        <v>2780</v>
      </c>
      <c r="H92" s="8">
        <v>0</v>
      </c>
    </row>
    <row r="93" spans="1:8" x14ac:dyDescent="0.25">
      <c r="A93" s="305"/>
      <c r="B93" s="2"/>
      <c r="C93" s="2"/>
      <c r="D93" s="2"/>
      <c r="E93" s="3" t="s">
        <v>34</v>
      </c>
      <c r="F93" s="5">
        <v>4431490</v>
      </c>
      <c r="G93" s="5">
        <v>2780</v>
      </c>
      <c r="H93" s="7">
        <v>0</v>
      </c>
    </row>
    <row r="94" spans="1:8" x14ac:dyDescent="0.25">
      <c r="A94" s="306"/>
      <c r="B94" s="2"/>
      <c r="C94" s="2"/>
      <c r="D94" s="2"/>
      <c r="E94" s="3" t="s">
        <v>22</v>
      </c>
      <c r="F94" s="5">
        <v>284272</v>
      </c>
      <c r="G94" s="7">
        <v>0</v>
      </c>
      <c r="H94" s="7">
        <v>0</v>
      </c>
    </row>
    <row r="95" spans="1:8" x14ac:dyDescent="0.25">
      <c r="A95" s="304">
        <v>30</v>
      </c>
      <c r="B95" s="2">
        <v>31</v>
      </c>
      <c r="C95" s="2">
        <v>4162</v>
      </c>
      <c r="D95" s="2" t="s">
        <v>53</v>
      </c>
      <c r="E95" s="4" t="s">
        <v>21</v>
      </c>
      <c r="F95" s="6">
        <v>75624</v>
      </c>
      <c r="G95" s="8">
        <v>0</v>
      </c>
      <c r="H95" s="8">
        <v>0</v>
      </c>
    </row>
    <row r="96" spans="1:8" x14ac:dyDescent="0.25">
      <c r="A96" s="306"/>
      <c r="B96" s="2"/>
      <c r="C96" s="2"/>
      <c r="D96" s="2"/>
      <c r="E96" s="3" t="s">
        <v>22</v>
      </c>
      <c r="F96" s="5">
        <v>75624</v>
      </c>
      <c r="G96" s="7">
        <v>0</v>
      </c>
      <c r="H96" s="7">
        <v>0</v>
      </c>
    </row>
    <row r="97" spans="1:8" x14ac:dyDescent="0.25">
      <c r="A97" s="304">
        <v>31</v>
      </c>
      <c r="B97" s="2">
        <v>31</v>
      </c>
      <c r="C97" s="2">
        <v>4163</v>
      </c>
      <c r="D97" s="2" t="s">
        <v>54</v>
      </c>
      <c r="E97" s="4" t="s">
        <v>21</v>
      </c>
      <c r="F97" s="6">
        <v>1021059</v>
      </c>
      <c r="G97" s="8">
        <v>0</v>
      </c>
      <c r="H97" s="8">
        <v>0</v>
      </c>
    </row>
    <row r="98" spans="1:8" x14ac:dyDescent="0.25">
      <c r="A98" s="306"/>
      <c r="B98" s="2"/>
      <c r="C98" s="2"/>
      <c r="D98" s="2"/>
      <c r="E98" s="3" t="s">
        <v>22</v>
      </c>
      <c r="F98" s="5">
        <v>1021059</v>
      </c>
      <c r="G98" s="7">
        <v>0</v>
      </c>
      <c r="H98" s="7">
        <v>0</v>
      </c>
    </row>
    <row r="99" spans="1:8" x14ac:dyDescent="0.25">
      <c r="A99" s="304">
        <v>32</v>
      </c>
      <c r="B99" s="2">
        <v>31</v>
      </c>
      <c r="C99" s="2">
        <v>4165</v>
      </c>
      <c r="D99" s="2" t="s">
        <v>55</v>
      </c>
      <c r="E99" s="4" t="s">
        <v>21</v>
      </c>
      <c r="F99" s="6">
        <v>164540</v>
      </c>
      <c r="G99" s="8">
        <v>0</v>
      </c>
      <c r="H99" s="8">
        <v>0</v>
      </c>
    </row>
    <row r="100" spans="1:8" x14ac:dyDescent="0.25">
      <c r="A100" s="306"/>
      <c r="B100" s="2"/>
      <c r="C100" s="2"/>
      <c r="D100" s="2"/>
      <c r="E100" s="3" t="s">
        <v>22</v>
      </c>
      <c r="F100" s="5">
        <v>164540</v>
      </c>
      <c r="G100" s="7">
        <v>0</v>
      </c>
      <c r="H100" s="7">
        <v>0</v>
      </c>
    </row>
    <row r="101" spans="1:8" x14ac:dyDescent="0.25">
      <c r="A101" s="304">
        <v>33</v>
      </c>
      <c r="B101" s="2">
        <v>31</v>
      </c>
      <c r="C101" s="2">
        <v>4166</v>
      </c>
      <c r="D101" s="2" t="s">
        <v>56</v>
      </c>
      <c r="E101" s="4" t="s">
        <v>21</v>
      </c>
      <c r="F101" s="6">
        <v>1328861</v>
      </c>
      <c r="G101" s="8">
        <v>0</v>
      </c>
      <c r="H101" s="8">
        <v>0</v>
      </c>
    </row>
    <row r="102" spans="1:8" x14ac:dyDescent="0.25">
      <c r="A102" s="306"/>
      <c r="B102" s="2"/>
      <c r="C102" s="2"/>
      <c r="D102" s="2"/>
      <c r="E102" s="3" t="s">
        <v>22</v>
      </c>
      <c r="F102" s="5">
        <v>1328861</v>
      </c>
      <c r="G102" s="7">
        <v>0</v>
      </c>
      <c r="H102" s="7">
        <v>0</v>
      </c>
    </row>
    <row r="103" spans="1:8" x14ac:dyDescent="0.25">
      <c r="A103" s="304">
        <v>34</v>
      </c>
      <c r="B103" s="2">
        <v>34</v>
      </c>
      <c r="C103" s="2">
        <v>1066</v>
      </c>
      <c r="D103" s="2" t="s">
        <v>57</v>
      </c>
      <c r="E103" s="4" t="s">
        <v>21</v>
      </c>
      <c r="F103" s="6">
        <v>14378587</v>
      </c>
      <c r="G103" s="8">
        <v>0</v>
      </c>
      <c r="H103" s="6">
        <v>5561507</v>
      </c>
    </row>
    <row r="104" spans="1:8" x14ac:dyDescent="0.25">
      <c r="A104" s="305"/>
      <c r="B104" s="2"/>
      <c r="C104" s="2"/>
      <c r="D104" s="2"/>
      <c r="E104" s="3" t="s">
        <v>34</v>
      </c>
      <c r="F104" s="5">
        <v>1337160</v>
      </c>
      <c r="G104" s="7">
        <v>0</v>
      </c>
      <c r="H104" s="7">
        <v>0</v>
      </c>
    </row>
    <row r="105" spans="1:8" x14ac:dyDescent="0.25">
      <c r="A105" s="305"/>
      <c r="B105" s="2"/>
      <c r="C105" s="2"/>
      <c r="D105" s="2"/>
      <c r="E105" s="3" t="s">
        <v>22</v>
      </c>
      <c r="F105" s="5">
        <v>3162524</v>
      </c>
      <c r="G105" s="7">
        <v>0</v>
      </c>
      <c r="H105" s="5">
        <v>65369</v>
      </c>
    </row>
    <row r="106" spans="1:8" x14ac:dyDescent="0.25">
      <c r="A106" s="306"/>
      <c r="B106" s="2"/>
      <c r="C106" s="2"/>
      <c r="D106" s="2"/>
      <c r="E106" s="3" t="s">
        <v>23</v>
      </c>
      <c r="F106" s="5">
        <v>9878903</v>
      </c>
      <c r="G106" s="7">
        <v>0</v>
      </c>
      <c r="H106" s="5">
        <v>5496138</v>
      </c>
    </row>
    <row r="107" spans="1:8" x14ac:dyDescent="0.25">
      <c r="A107" s="304">
        <v>35</v>
      </c>
      <c r="B107" s="2">
        <v>34</v>
      </c>
      <c r="C107" s="2">
        <v>1467</v>
      </c>
      <c r="D107" s="2" t="s">
        <v>58</v>
      </c>
      <c r="E107" s="4" t="s">
        <v>21</v>
      </c>
      <c r="F107" s="6">
        <v>41249</v>
      </c>
      <c r="G107" s="8">
        <v>0</v>
      </c>
      <c r="H107" s="8">
        <v>0</v>
      </c>
    </row>
    <row r="108" spans="1:8" x14ac:dyDescent="0.25">
      <c r="A108" s="306"/>
      <c r="B108" s="2"/>
      <c r="C108" s="2"/>
      <c r="D108" s="2"/>
      <c r="E108" s="3" t="s">
        <v>23</v>
      </c>
      <c r="F108" s="5">
        <v>41249</v>
      </c>
      <c r="G108" s="7">
        <v>0</v>
      </c>
      <c r="H108" s="7">
        <v>0</v>
      </c>
    </row>
    <row r="109" spans="1:8" x14ac:dyDescent="0.25">
      <c r="A109" s="304">
        <v>36</v>
      </c>
      <c r="B109" s="2">
        <v>34</v>
      </c>
      <c r="C109" s="2">
        <v>1500</v>
      </c>
      <c r="D109" s="2" t="s">
        <v>59</v>
      </c>
      <c r="E109" s="4" t="s">
        <v>21</v>
      </c>
      <c r="F109" s="6">
        <v>79297</v>
      </c>
      <c r="G109" s="8">
        <v>0</v>
      </c>
      <c r="H109" s="8">
        <v>0</v>
      </c>
    </row>
    <row r="110" spans="1:8" x14ac:dyDescent="0.25">
      <c r="A110" s="306"/>
      <c r="B110" s="2"/>
      <c r="C110" s="2"/>
      <c r="D110" s="2"/>
      <c r="E110" s="3" t="s">
        <v>22</v>
      </c>
      <c r="F110" s="5">
        <v>79297</v>
      </c>
      <c r="G110" s="7">
        <v>0</v>
      </c>
      <c r="H110" s="7">
        <v>0</v>
      </c>
    </row>
    <row r="111" spans="1:8" x14ac:dyDescent="0.25">
      <c r="A111" s="304">
        <v>37</v>
      </c>
      <c r="B111" s="2">
        <v>34</v>
      </c>
      <c r="C111" s="2">
        <v>1501</v>
      </c>
      <c r="D111" s="2" t="s">
        <v>60</v>
      </c>
      <c r="E111" s="4" t="s">
        <v>21</v>
      </c>
      <c r="F111" s="6">
        <v>614287</v>
      </c>
      <c r="G111" s="8">
        <v>0</v>
      </c>
      <c r="H111" s="8">
        <v>0</v>
      </c>
    </row>
    <row r="112" spans="1:8" x14ac:dyDescent="0.25">
      <c r="A112" s="305"/>
      <c r="B112" s="2"/>
      <c r="C112" s="2"/>
      <c r="D112" s="2"/>
      <c r="E112" s="3" t="s">
        <v>22</v>
      </c>
      <c r="F112" s="5">
        <v>439776</v>
      </c>
      <c r="G112" s="7">
        <v>0</v>
      </c>
      <c r="H112" s="7">
        <v>0</v>
      </c>
    </row>
    <row r="113" spans="1:8" x14ac:dyDescent="0.25">
      <c r="A113" s="306"/>
      <c r="B113" s="2"/>
      <c r="C113" s="2"/>
      <c r="D113" s="2"/>
      <c r="E113" s="3" t="s">
        <v>23</v>
      </c>
      <c r="F113" s="5">
        <v>174511</v>
      </c>
      <c r="G113" s="7">
        <v>0</v>
      </c>
      <c r="H113" s="7">
        <v>0</v>
      </c>
    </row>
    <row r="114" spans="1:8" x14ac:dyDescent="0.25">
      <c r="A114" s="304">
        <v>38</v>
      </c>
      <c r="B114" s="2">
        <v>34</v>
      </c>
      <c r="C114" s="2">
        <v>2371</v>
      </c>
      <c r="D114" s="2" t="s">
        <v>61</v>
      </c>
      <c r="E114" s="4" t="s">
        <v>21</v>
      </c>
      <c r="F114" s="6">
        <v>1842028</v>
      </c>
      <c r="G114" s="8">
        <v>0</v>
      </c>
      <c r="H114" s="8">
        <v>0</v>
      </c>
    </row>
    <row r="115" spans="1:8" x14ac:dyDescent="0.25">
      <c r="A115" s="305"/>
      <c r="B115" s="2"/>
      <c r="C115" s="2"/>
      <c r="D115" s="2"/>
      <c r="E115" s="3" t="s">
        <v>35</v>
      </c>
      <c r="F115" s="5">
        <v>1738215</v>
      </c>
      <c r="G115" s="7">
        <v>0</v>
      </c>
      <c r="H115" s="7">
        <v>0</v>
      </c>
    </row>
    <row r="116" spans="1:8" x14ac:dyDescent="0.25">
      <c r="A116" s="306"/>
      <c r="B116" s="2"/>
      <c r="C116" s="2"/>
      <c r="D116" s="2"/>
      <c r="E116" s="3" t="s">
        <v>22</v>
      </c>
      <c r="F116" s="5">
        <v>103813</v>
      </c>
      <c r="G116" s="7">
        <v>0</v>
      </c>
      <c r="H116" s="7">
        <v>0</v>
      </c>
    </row>
    <row r="117" spans="1:8" x14ac:dyDescent="0.25">
      <c r="A117" s="304">
        <v>39</v>
      </c>
      <c r="B117" s="2">
        <v>34</v>
      </c>
      <c r="C117" s="2">
        <v>2372</v>
      </c>
      <c r="D117" s="2" t="s">
        <v>62</v>
      </c>
      <c r="E117" s="4" t="s">
        <v>21</v>
      </c>
      <c r="F117" s="6">
        <v>1376436</v>
      </c>
      <c r="G117" s="8">
        <v>0</v>
      </c>
      <c r="H117" s="8">
        <v>0</v>
      </c>
    </row>
    <row r="118" spans="1:8" x14ac:dyDescent="0.25">
      <c r="A118" s="305"/>
      <c r="B118" s="2"/>
      <c r="C118" s="2"/>
      <c r="D118" s="2"/>
      <c r="E118" s="3" t="s">
        <v>34</v>
      </c>
      <c r="F118" s="5">
        <v>491600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2"/>
      <c r="E119" s="3" t="s">
        <v>35</v>
      </c>
      <c r="F119" s="5">
        <v>657099</v>
      </c>
      <c r="G119" s="7">
        <v>0</v>
      </c>
      <c r="H119" s="7">
        <v>0</v>
      </c>
    </row>
    <row r="120" spans="1:8" x14ac:dyDescent="0.25">
      <c r="A120" s="305"/>
      <c r="B120" s="2"/>
      <c r="C120" s="2"/>
      <c r="D120" s="2"/>
      <c r="E120" s="3" t="s">
        <v>22</v>
      </c>
      <c r="F120" s="5">
        <v>219676</v>
      </c>
      <c r="G120" s="7">
        <v>0</v>
      </c>
      <c r="H120" s="7">
        <v>0</v>
      </c>
    </row>
    <row r="121" spans="1:8" x14ac:dyDescent="0.25">
      <c r="A121" s="306"/>
      <c r="B121" s="2"/>
      <c r="C121" s="2"/>
      <c r="D121" s="2"/>
      <c r="E121" s="3" t="s">
        <v>23</v>
      </c>
      <c r="F121" s="5">
        <v>8061</v>
      </c>
      <c r="G121" s="7">
        <v>0</v>
      </c>
      <c r="H121" s="7">
        <v>0</v>
      </c>
    </row>
    <row r="122" spans="1:8" x14ac:dyDescent="0.25">
      <c r="A122" s="304">
        <v>40</v>
      </c>
      <c r="B122" s="2">
        <v>34</v>
      </c>
      <c r="C122" s="2">
        <v>2374</v>
      </c>
      <c r="D122" s="2" t="s">
        <v>63</v>
      </c>
      <c r="E122" s="4" t="s">
        <v>21</v>
      </c>
      <c r="F122" s="6">
        <v>2789174</v>
      </c>
      <c r="G122" s="8">
        <v>0</v>
      </c>
      <c r="H122" s="8">
        <v>0</v>
      </c>
    </row>
    <row r="123" spans="1:8" x14ac:dyDescent="0.25">
      <c r="A123" s="305"/>
      <c r="B123" s="2"/>
      <c r="C123" s="2"/>
      <c r="D123" s="2"/>
      <c r="E123" s="3" t="s">
        <v>34</v>
      </c>
      <c r="F123" s="5">
        <v>245376</v>
      </c>
      <c r="G123" s="7">
        <v>0</v>
      </c>
      <c r="H123" s="7">
        <v>0</v>
      </c>
    </row>
    <row r="124" spans="1:8" x14ac:dyDescent="0.25">
      <c r="A124" s="305"/>
      <c r="B124" s="2"/>
      <c r="C124" s="2"/>
      <c r="D124" s="2"/>
      <c r="E124" s="3" t="s">
        <v>22</v>
      </c>
      <c r="F124" s="5">
        <v>2361352</v>
      </c>
      <c r="G124" s="7">
        <v>0</v>
      </c>
      <c r="H124" s="7">
        <v>0</v>
      </c>
    </row>
    <row r="125" spans="1:8" x14ac:dyDescent="0.25">
      <c r="A125" s="306"/>
      <c r="B125" s="2"/>
      <c r="C125" s="2"/>
      <c r="D125" s="2"/>
      <c r="E125" s="3" t="s">
        <v>23</v>
      </c>
      <c r="F125" s="5">
        <v>182446</v>
      </c>
      <c r="G125" s="7">
        <v>0</v>
      </c>
      <c r="H125" s="7">
        <v>0</v>
      </c>
    </row>
    <row r="126" spans="1:8" x14ac:dyDescent="0.25">
      <c r="A126" s="304">
        <v>41</v>
      </c>
      <c r="B126" s="2">
        <v>34</v>
      </c>
      <c r="C126" s="2">
        <v>2375</v>
      </c>
      <c r="D126" s="2" t="s">
        <v>64</v>
      </c>
      <c r="E126" s="4" t="s">
        <v>21</v>
      </c>
      <c r="F126" s="6">
        <v>433528</v>
      </c>
      <c r="G126" s="8">
        <v>0</v>
      </c>
      <c r="H126" s="8">
        <v>0</v>
      </c>
    </row>
    <row r="127" spans="1:8" x14ac:dyDescent="0.25">
      <c r="A127" s="305"/>
      <c r="B127" s="2"/>
      <c r="C127" s="2"/>
      <c r="D127" s="2"/>
      <c r="E127" s="3" t="s">
        <v>35</v>
      </c>
      <c r="F127" s="5">
        <v>368706</v>
      </c>
      <c r="G127" s="7">
        <v>0</v>
      </c>
      <c r="H127" s="7">
        <v>0</v>
      </c>
    </row>
    <row r="128" spans="1:8" x14ac:dyDescent="0.25">
      <c r="A128" s="305"/>
      <c r="B128" s="2"/>
      <c r="C128" s="2"/>
      <c r="D128" s="2"/>
      <c r="E128" s="3" t="s">
        <v>22</v>
      </c>
      <c r="F128" s="5">
        <v>57600</v>
      </c>
      <c r="G128" s="7">
        <v>0</v>
      </c>
      <c r="H128" s="7">
        <v>0</v>
      </c>
    </row>
    <row r="129" spans="1:8" x14ac:dyDescent="0.25">
      <c r="A129" s="306"/>
      <c r="B129" s="2"/>
      <c r="C129" s="2"/>
      <c r="D129" s="2"/>
      <c r="E129" s="3" t="s">
        <v>23</v>
      </c>
      <c r="F129" s="5">
        <v>7222</v>
      </c>
      <c r="G129" s="7">
        <v>0</v>
      </c>
      <c r="H129" s="7">
        <v>0</v>
      </c>
    </row>
    <row r="130" spans="1:8" x14ac:dyDescent="0.25">
      <c r="A130" s="304">
        <v>42</v>
      </c>
      <c r="B130" s="2">
        <v>34</v>
      </c>
      <c r="C130" s="2">
        <v>5792</v>
      </c>
      <c r="D130" s="2" t="s">
        <v>65</v>
      </c>
      <c r="E130" s="4" t="s">
        <v>21</v>
      </c>
      <c r="F130" s="6">
        <v>413261</v>
      </c>
      <c r="G130" s="8">
        <v>0</v>
      </c>
      <c r="H130" s="6">
        <v>75284</v>
      </c>
    </row>
    <row r="131" spans="1:8" x14ac:dyDescent="0.25">
      <c r="A131" s="305"/>
      <c r="B131" s="2"/>
      <c r="C131" s="2"/>
      <c r="D131" s="2"/>
      <c r="E131" s="3" t="s">
        <v>22</v>
      </c>
      <c r="F131" s="5">
        <v>240831</v>
      </c>
      <c r="G131" s="7">
        <v>0</v>
      </c>
      <c r="H131" s="7">
        <v>0</v>
      </c>
    </row>
    <row r="132" spans="1:8" x14ac:dyDescent="0.25">
      <c r="A132" s="306"/>
      <c r="B132" s="2"/>
      <c r="C132" s="2"/>
      <c r="D132" s="2"/>
      <c r="E132" s="3" t="s">
        <v>23</v>
      </c>
      <c r="F132" s="5">
        <v>172430</v>
      </c>
      <c r="G132" s="7">
        <v>0</v>
      </c>
      <c r="H132" s="5">
        <v>75284</v>
      </c>
    </row>
    <row r="133" spans="1:8" x14ac:dyDescent="0.25">
      <c r="A133" s="304">
        <v>43</v>
      </c>
      <c r="B133" s="2">
        <v>36</v>
      </c>
      <c r="C133" s="2">
        <v>270</v>
      </c>
      <c r="D133" s="2" t="s">
        <v>66</v>
      </c>
      <c r="E133" s="4" t="s">
        <v>21</v>
      </c>
      <c r="F133" s="6">
        <v>2084659</v>
      </c>
      <c r="G133" s="8">
        <v>0</v>
      </c>
      <c r="H133" s="6">
        <v>25954</v>
      </c>
    </row>
    <row r="134" spans="1:8" x14ac:dyDescent="0.25">
      <c r="A134" s="305"/>
      <c r="B134" s="2"/>
      <c r="C134" s="2"/>
      <c r="D134" s="2"/>
      <c r="E134" s="3" t="s">
        <v>34</v>
      </c>
      <c r="F134" s="5">
        <v>2047745</v>
      </c>
      <c r="G134" s="7">
        <v>0</v>
      </c>
      <c r="H134" s="7">
        <v>0</v>
      </c>
    </row>
    <row r="135" spans="1:8" x14ac:dyDescent="0.25">
      <c r="A135" s="305"/>
      <c r="B135" s="2"/>
      <c r="C135" s="2"/>
      <c r="D135" s="2"/>
      <c r="E135" s="3" t="s">
        <v>22</v>
      </c>
      <c r="F135" s="5">
        <v>4640</v>
      </c>
      <c r="G135" s="7">
        <v>0</v>
      </c>
      <c r="H135" s="7">
        <v>0</v>
      </c>
    </row>
    <row r="136" spans="1:8" x14ac:dyDescent="0.25">
      <c r="A136" s="306"/>
      <c r="B136" s="2"/>
      <c r="C136" s="2"/>
      <c r="D136" s="2"/>
      <c r="E136" s="3" t="s">
        <v>23</v>
      </c>
      <c r="F136" s="5">
        <v>32274</v>
      </c>
      <c r="G136" s="7">
        <v>0</v>
      </c>
      <c r="H136" s="5">
        <v>25954</v>
      </c>
    </row>
    <row r="137" spans="1:8" x14ac:dyDescent="0.25">
      <c r="A137" s="304">
        <v>44</v>
      </c>
      <c r="B137" s="2">
        <v>36</v>
      </c>
      <c r="C137" s="2">
        <v>362</v>
      </c>
      <c r="D137" s="2" t="s">
        <v>67</v>
      </c>
      <c r="E137" s="4" t="s">
        <v>21</v>
      </c>
      <c r="F137" s="6">
        <v>1253642</v>
      </c>
      <c r="G137" s="8">
        <v>0</v>
      </c>
      <c r="H137" s="6">
        <v>704288</v>
      </c>
    </row>
    <row r="138" spans="1:8" x14ac:dyDescent="0.25">
      <c r="A138" s="305"/>
      <c r="B138" s="2"/>
      <c r="C138" s="2"/>
      <c r="D138" s="2"/>
      <c r="E138" s="3" t="s">
        <v>22</v>
      </c>
      <c r="F138" s="5">
        <v>401008</v>
      </c>
      <c r="G138" s="7">
        <v>0</v>
      </c>
      <c r="H138" s="7">
        <v>0</v>
      </c>
    </row>
    <row r="139" spans="1:8" x14ac:dyDescent="0.25">
      <c r="A139" s="306"/>
      <c r="B139" s="2"/>
      <c r="C139" s="2"/>
      <c r="D139" s="2"/>
      <c r="E139" s="3" t="s">
        <v>23</v>
      </c>
      <c r="F139" s="5">
        <v>852634</v>
      </c>
      <c r="G139" s="7">
        <v>0</v>
      </c>
      <c r="H139" s="5">
        <v>704288</v>
      </c>
    </row>
    <row r="140" spans="1:8" x14ac:dyDescent="0.25">
      <c r="A140" s="304">
        <v>45</v>
      </c>
      <c r="B140" s="2">
        <v>52</v>
      </c>
      <c r="C140" s="2">
        <v>3025</v>
      </c>
      <c r="D140" s="2" t="s">
        <v>68</v>
      </c>
      <c r="E140" s="4" t="s">
        <v>21</v>
      </c>
      <c r="F140" s="6">
        <v>11080188</v>
      </c>
      <c r="G140" s="8">
        <v>0</v>
      </c>
      <c r="H140" s="6">
        <v>152102</v>
      </c>
    </row>
    <row r="141" spans="1:8" x14ac:dyDescent="0.25">
      <c r="A141" s="305"/>
      <c r="B141" s="2"/>
      <c r="C141" s="2"/>
      <c r="D141" s="2"/>
      <c r="E141" s="3" t="s">
        <v>34</v>
      </c>
      <c r="F141" s="5">
        <v>5531264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2"/>
      <c r="E142" s="3" t="s">
        <v>35</v>
      </c>
      <c r="F142" s="5">
        <v>236889</v>
      </c>
      <c r="G142" s="7">
        <v>0</v>
      </c>
      <c r="H142" s="7">
        <v>0</v>
      </c>
    </row>
    <row r="143" spans="1:8" x14ac:dyDescent="0.25">
      <c r="A143" s="305"/>
      <c r="B143" s="2"/>
      <c r="C143" s="2"/>
      <c r="D143" s="2"/>
      <c r="E143" s="3" t="s">
        <v>22</v>
      </c>
      <c r="F143" s="5">
        <v>5145511</v>
      </c>
      <c r="G143" s="7">
        <v>0</v>
      </c>
      <c r="H143" s="7">
        <v>0</v>
      </c>
    </row>
    <row r="144" spans="1:8" x14ac:dyDescent="0.25">
      <c r="A144" s="306"/>
      <c r="B144" s="2"/>
      <c r="C144" s="2"/>
      <c r="D144" s="2"/>
      <c r="E144" s="3" t="s">
        <v>23</v>
      </c>
      <c r="F144" s="5">
        <v>166524</v>
      </c>
      <c r="G144" s="7">
        <v>0</v>
      </c>
      <c r="H144" s="5">
        <v>152102</v>
      </c>
    </row>
    <row r="145" spans="1:8" x14ac:dyDescent="0.25">
      <c r="A145" s="304">
        <v>46</v>
      </c>
      <c r="B145" s="2">
        <v>57</v>
      </c>
      <c r="C145" s="2">
        <v>761</v>
      </c>
      <c r="D145" s="2" t="s">
        <v>69</v>
      </c>
      <c r="E145" s="4" t="s">
        <v>21</v>
      </c>
      <c r="F145" s="6">
        <v>1578002</v>
      </c>
      <c r="G145" s="8">
        <v>0</v>
      </c>
      <c r="H145" s="6">
        <v>18250</v>
      </c>
    </row>
    <row r="146" spans="1:8" x14ac:dyDescent="0.25">
      <c r="A146" s="305"/>
      <c r="B146" s="2"/>
      <c r="C146" s="2"/>
      <c r="D146" s="2"/>
      <c r="E146" s="3" t="s">
        <v>34</v>
      </c>
      <c r="F146" s="5">
        <v>5008</v>
      </c>
      <c r="G146" s="7">
        <v>0</v>
      </c>
      <c r="H146" s="7">
        <v>0</v>
      </c>
    </row>
    <row r="147" spans="1:8" x14ac:dyDescent="0.25">
      <c r="A147" s="305"/>
      <c r="B147" s="2"/>
      <c r="C147" s="2"/>
      <c r="D147" s="2"/>
      <c r="E147" s="3" t="s">
        <v>22</v>
      </c>
      <c r="F147" s="5">
        <v>1552752</v>
      </c>
      <c r="G147" s="7">
        <v>0</v>
      </c>
      <c r="H147" s="7">
        <v>0</v>
      </c>
    </row>
    <row r="148" spans="1:8" x14ac:dyDescent="0.25">
      <c r="A148" s="306"/>
      <c r="B148" s="2"/>
      <c r="C148" s="2"/>
      <c r="D148" s="2"/>
      <c r="E148" s="3" t="s">
        <v>23</v>
      </c>
      <c r="F148" s="5">
        <v>20242</v>
      </c>
      <c r="G148" s="7">
        <v>0</v>
      </c>
      <c r="H148" s="5">
        <v>18250</v>
      </c>
    </row>
    <row r="149" spans="1:8" x14ac:dyDescent="0.25">
      <c r="A149" s="304">
        <v>47</v>
      </c>
      <c r="B149" s="2">
        <v>59</v>
      </c>
      <c r="C149" s="2">
        <v>3001</v>
      </c>
      <c r="D149" s="2" t="s">
        <v>70</v>
      </c>
      <c r="E149" s="4" t="s">
        <v>21</v>
      </c>
      <c r="F149" s="6">
        <v>2900527</v>
      </c>
      <c r="G149" s="8">
        <v>0</v>
      </c>
      <c r="H149" s="6">
        <v>1030138</v>
      </c>
    </row>
    <row r="150" spans="1:8" x14ac:dyDescent="0.25">
      <c r="A150" s="305"/>
      <c r="B150" s="2"/>
      <c r="C150" s="2"/>
      <c r="D150" s="2"/>
      <c r="E150" s="3" t="s">
        <v>22</v>
      </c>
      <c r="F150" s="5">
        <v>1347938</v>
      </c>
      <c r="G150" s="7">
        <v>0</v>
      </c>
      <c r="H150" s="7">
        <v>0</v>
      </c>
    </row>
    <row r="151" spans="1:8" x14ac:dyDescent="0.25">
      <c r="A151" s="306"/>
      <c r="B151" s="2"/>
      <c r="C151" s="2"/>
      <c r="D151" s="2"/>
      <c r="E151" s="3" t="s">
        <v>23</v>
      </c>
      <c r="F151" s="5">
        <v>1552589</v>
      </c>
      <c r="G151" s="7">
        <v>0</v>
      </c>
      <c r="H151" s="5">
        <v>1030138</v>
      </c>
    </row>
    <row r="152" spans="1:8" x14ac:dyDescent="0.25">
      <c r="A152" s="304">
        <v>48</v>
      </c>
      <c r="B152" s="2">
        <v>71</v>
      </c>
      <c r="C152" s="2">
        <v>4009</v>
      </c>
      <c r="D152" s="2" t="s">
        <v>71</v>
      </c>
      <c r="E152" s="4" t="s">
        <v>21</v>
      </c>
      <c r="F152" s="6">
        <v>11774602</v>
      </c>
      <c r="G152" s="8">
        <v>0</v>
      </c>
      <c r="H152" s="8">
        <v>0</v>
      </c>
    </row>
    <row r="153" spans="1:8" x14ac:dyDescent="0.25">
      <c r="A153" s="305"/>
      <c r="B153" s="2"/>
      <c r="C153" s="2"/>
      <c r="D153" s="2"/>
      <c r="E153" s="3" t="s">
        <v>34</v>
      </c>
      <c r="F153" s="5">
        <v>2750474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2"/>
      <c r="E154" s="3" t="s">
        <v>35</v>
      </c>
      <c r="F154" s="5">
        <v>3751922</v>
      </c>
      <c r="G154" s="7">
        <v>0</v>
      </c>
      <c r="H154" s="7">
        <v>0</v>
      </c>
    </row>
    <row r="155" spans="1:8" x14ac:dyDescent="0.25">
      <c r="A155" s="305"/>
      <c r="B155" s="2"/>
      <c r="C155" s="2"/>
      <c r="D155" s="2"/>
      <c r="E155" s="3" t="s">
        <v>22</v>
      </c>
      <c r="F155" s="5">
        <v>5230747</v>
      </c>
      <c r="G155" s="7">
        <v>0</v>
      </c>
      <c r="H155" s="7">
        <v>0</v>
      </c>
    </row>
    <row r="156" spans="1:8" x14ac:dyDescent="0.25">
      <c r="A156" s="306"/>
      <c r="B156" s="2"/>
      <c r="C156" s="2"/>
      <c r="D156" s="2"/>
      <c r="E156" s="3" t="s">
        <v>23</v>
      </c>
      <c r="F156" s="5">
        <v>41459</v>
      </c>
      <c r="G156" s="7">
        <v>0</v>
      </c>
      <c r="H156" s="7">
        <v>0</v>
      </c>
    </row>
    <row r="157" spans="1:8" x14ac:dyDescent="0.25">
      <c r="A157" s="304">
        <v>49</v>
      </c>
      <c r="B157" s="2">
        <v>71</v>
      </c>
      <c r="C157" s="2">
        <v>4010</v>
      </c>
      <c r="D157" s="2" t="s">
        <v>72</v>
      </c>
      <c r="E157" s="4" t="s">
        <v>21</v>
      </c>
      <c r="F157" s="6">
        <v>868011</v>
      </c>
      <c r="G157" s="8">
        <v>0</v>
      </c>
      <c r="H157" s="6">
        <v>437499</v>
      </c>
    </row>
    <row r="158" spans="1:8" x14ac:dyDescent="0.25">
      <c r="A158" s="305"/>
      <c r="B158" s="2"/>
      <c r="C158" s="2"/>
      <c r="D158" s="2"/>
      <c r="E158" s="3" t="s">
        <v>22</v>
      </c>
      <c r="F158" s="5">
        <v>238413</v>
      </c>
      <c r="G158" s="7">
        <v>0</v>
      </c>
      <c r="H158" s="7">
        <v>0</v>
      </c>
    </row>
    <row r="159" spans="1:8" x14ac:dyDescent="0.25">
      <c r="A159" s="306"/>
      <c r="B159" s="2"/>
      <c r="C159" s="2"/>
      <c r="D159" s="2"/>
      <c r="E159" s="3" t="s">
        <v>23</v>
      </c>
      <c r="F159" s="5">
        <v>629598</v>
      </c>
      <c r="G159" s="7">
        <v>0</v>
      </c>
      <c r="H159" s="5">
        <v>437499</v>
      </c>
    </row>
    <row r="160" spans="1:8" x14ac:dyDescent="0.25">
      <c r="A160" s="304">
        <v>50</v>
      </c>
      <c r="B160" s="2">
        <v>71</v>
      </c>
      <c r="C160" s="2">
        <v>4102</v>
      </c>
      <c r="D160" s="2" t="s">
        <v>73</v>
      </c>
      <c r="E160" s="4" t="s">
        <v>21</v>
      </c>
      <c r="F160" s="6">
        <v>4815891</v>
      </c>
      <c r="G160" s="8">
        <v>0</v>
      </c>
      <c r="H160" s="6">
        <v>14283</v>
      </c>
    </row>
    <row r="161" spans="1:8" x14ac:dyDescent="0.25">
      <c r="A161" s="305"/>
      <c r="B161" s="2"/>
      <c r="C161" s="2"/>
      <c r="D161" s="2"/>
      <c r="E161" s="3" t="s">
        <v>35</v>
      </c>
      <c r="F161" s="5">
        <v>2627769</v>
      </c>
      <c r="G161" s="7">
        <v>0</v>
      </c>
      <c r="H161" s="7">
        <v>0</v>
      </c>
    </row>
    <row r="162" spans="1:8" x14ac:dyDescent="0.25">
      <c r="A162" s="305"/>
      <c r="B162" s="2"/>
      <c r="C162" s="2"/>
      <c r="D162" s="2"/>
      <c r="E162" s="3" t="s">
        <v>22</v>
      </c>
      <c r="F162" s="5">
        <v>2173839</v>
      </c>
      <c r="G162" s="7">
        <v>0</v>
      </c>
      <c r="H162" s="7">
        <v>0</v>
      </c>
    </row>
    <row r="163" spans="1:8" x14ac:dyDescent="0.25">
      <c r="A163" s="306"/>
      <c r="B163" s="2"/>
      <c r="C163" s="2"/>
      <c r="D163" s="2"/>
      <c r="E163" s="3" t="s">
        <v>23</v>
      </c>
      <c r="F163" s="5">
        <v>14283</v>
      </c>
      <c r="G163" s="7">
        <v>0</v>
      </c>
      <c r="H163" s="5">
        <v>14283</v>
      </c>
    </row>
    <row r="164" spans="1:8" x14ac:dyDescent="0.25">
      <c r="A164" s="304">
        <v>51</v>
      </c>
      <c r="B164" s="2">
        <v>71</v>
      </c>
      <c r="C164" s="2">
        <v>4103</v>
      </c>
      <c r="D164" s="2" t="s">
        <v>74</v>
      </c>
      <c r="E164" s="4" t="s">
        <v>21</v>
      </c>
      <c r="F164" s="6">
        <v>205877</v>
      </c>
      <c r="G164" s="8">
        <v>0</v>
      </c>
      <c r="H164" s="6">
        <v>70098</v>
      </c>
    </row>
    <row r="165" spans="1:8" x14ac:dyDescent="0.25">
      <c r="A165" s="305"/>
      <c r="B165" s="2"/>
      <c r="C165" s="2"/>
      <c r="D165" s="2"/>
      <c r="E165" s="3" t="s">
        <v>22</v>
      </c>
      <c r="F165" s="5">
        <v>89519</v>
      </c>
      <c r="G165" s="7">
        <v>0</v>
      </c>
      <c r="H165" s="7">
        <v>0</v>
      </c>
    </row>
    <row r="166" spans="1:8" x14ac:dyDescent="0.25">
      <c r="A166" s="306"/>
      <c r="B166" s="2"/>
      <c r="C166" s="2"/>
      <c r="D166" s="2"/>
      <c r="E166" s="3" t="s">
        <v>23</v>
      </c>
      <c r="F166" s="5">
        <v>116358</v>
      </c>
      <c r="G166" s="7">
        <v>0</v>
      </c>
      <c r="H166" s="5">
        <v>70098</v>
      </c>
    </row>
    <row r="167" spans="1:8" x14ac:dyDescent="0.25">
      <c r="A167" s="304">
        <v>52</v>
      </c>
      <c r="B167" s="2">
        <v>71</v>
      </c>
      <c r="C167" s="2">
        <v>4104</v>
      </c>
      <c r="D167" s="2" t="s">
        <v>75</v>
      </c>
      <c r="E167" s="4" t="s">
        <v>21</v>
      </c>
      <c r="F167" s="6">
        <v>168301</v>
      </c>
      <c r="G167" s="8">
        <v>0</v>
      </c>
      <c r="H167" s="8">
        <v>0</v>
      </c>
    </row>
    <row r="168" spans="1:8" x14ac:dyDescent="0.25">
      <c r="A168" s="306"/>
      <c r="B168" s="2"/>
      <c r="C168" s="2"/>
      <c r="D168" s="2"/>
      <c r="E168" s="3" t="s">
        <v>22</v>
      </c>
      <c r="F168" s="5">
        <v>168301</v>
      </c>
      <c r="G168" s="7">
        <v>0</v>
      </c>
      <c r="H168" s="7">
        <v>0</v>
      </c>
    </row>
    <row r="169" spans="1:8" x14ac:dyDescent="0.25">
      <c r="A169" s="304">
        <v>53</v>
      </c>
      <c r="B169" s="2">
        <v>71</v>
      </c>
      <c r="C169" s="2">
        <v>4106</v>
      </c>
      <c r="D169" s="2" t="s">
        <v>76</v>
      </c>
      <c r="E169" s="4" t="s">
        <v>21</v>
      </c>
      <c r="F169" s="6">
        <v>1171340</v>
      </c>
      <c r="G169" s="8">
        <v>0</v>
      </c>
      <c r="H169" s="8">
        <v>0</v>
      </c>
    </row>
    <row r="170" spans="1:8" x14ac:dyDescent="0.25">
      <c r="A170" s="306"/>
      <c r="B170" s="2"/>
      <c r="C170" s="2"/>
      <c r="D170" s="2"/>
      <c r="E170" s="3" t="s">
        <v>22</v>
      </c>
      <c r="F170" s="5">
        <v>1171340</v>
      </c>
      <c r="G170" s="7">
        <v>0</v>
      </c>
      <c r="H170" s="7">
        <v>0</v>
      </c>
    </row>
    <row r="171" spans="1:8" x14ac:dyDescent="0.25">
      <c r="A171" s="304">
        <v>54</v>
      </c>
      <c r="B171" s="2">
        <v>74</v>
      </c>
      <c r="C171" s="2">
        <v>4095</v>
      </c>
      <c r="D171" s="2" t="s">
        <v>77</v>
      </c>
      <c r="E171" s="4" t="s">
        <v>21</v>
      </c>
      <c r="F171" s="6">
        <v>5614017</v>
      </c>
      <c r="G171" s="8">
        <v>0</v>
      </c>
      <c r="H171" s="6">
        <v>3257786</v>
      </c>
    </row>
    <row r="172" spans="1:8" x14ac:dyDescent="0.25">
      <c r="A172" s="305"/>
      <c r="B172" s="2"/>
      <c r="C172" s="2"/>
      <c r="D172" s="2"/>
      <c r="E172" s="3" t="s">
        <v>22</v>
      </c>
      <c r="F172" s="5">
        <v>1581237</v>
      </c>
      <c r="G172" s="7">
        <v>0</v>
      </c>
      <c r="H172" s="7">
        <v>0</v>
      </c>
    </row>
    <row r="173" spans="1:8" x14ac:dyDescent="0.25">
      <c r="A173" s="306"/>
      <c r="B173" s="2"/>
      <c r="C173" s="2"/>
      <c r="D173" s="2"/>
      <c r="E173" s="3" t="s">
        <v>23</v>
      </c>
      <c r="F173" s="5">
        <v>4032780</v>
      </c>
      <c r="G173" s="7">
        <v>0</v>
      </c>
      <c r="H173" s="5">
        <v>3257786</v>
      </c>
    </row>
    <row r="174" spans="1:8" x14ac:dyDescent="0.25">
      <c r="A174" s="304">
        <v>55</v>
      </c>
      <c r="B174" s="2">
        <v>74</v>
      </c>
      <c r="C174" s="2">
        <v>4097</v>
      </c>
      <c r="D174" s="2" t="s">
        <v>79</v>
      </c>
      <c r="E174" s="4" t="s">
        <v>21</v>
      </c>
      <c r="F174" s="6">
        <v>410978</v>
      </c>
      <c r="G174" s="8">
        <v>0</v>
      </c>
      <c r="H174" s="8">
        <v>0</v>
      </c>
    </row>
    <row r="175" spans="1:8" x14ac:dyDescent="0.25">
      <c r="A175" s="305"/>
      <c r="B175" s="2"/>
      <c r="C175" s="2"/>
      <c r="D175" s="2"/>
      <c r="E175" s="3" t="s">
        <v>22</v>
      </c>
      <c r="F175" s="5">
        <v>52944</v>
      </c>
      <c r="G175" s="7">
        <v>0</v>
      </c>
      <c r="H175" s="7">
        <v>0</v>
      </c>
    </row>
    <row r="176" spans="1:8" x14ac:dyDescent="0.25">
      <c r="A176" s="306"/>
      <c r="B176" s="2"/>
      <c r="C176" s="2"/>
      <c r="D176" s="2"/>
      <c r="E176" s="3" t="s">
        <v>23</v>
      </c>
      <c r="F176" s="5">
        <v>358034</v>
      </c>
      <c r="G176" s="7">
        <v>0</v>
      </c>
      <c r="H176" s="7">
        <v>0</v>
      </c>
    </row>
    <row r="177" spans="1:8" x14ac:dyDescent="0.25">
      <c r="A177" s="304">
        <v>56</v>
      </c>
      <c r="B177" s="2">
        <v>74</v>
      </c>
      <c r="C177" s="2">
        <v>4098</v>
      </c>
      <c r="D177" s="2" t="s">
        <v>80</v>
      </c>
      <c r="E177" s="4" t="s">
        <v>21</v>
      </c>
      <c r="F177" s="6">
        <v>606790</v>
      </c>
      <c r="G177" s="8">
        <v>0</v>
      </c>
      <c r="H177" s="8">
        <v>469</v>
      </c>
    </row>
    <row r="178" spans="1:8" x14ac:dyDescent="0.25">
      <c r="A178" s="305"/>
      <c r="B178" s="2"/>
      <c r="C178" s="2"/>
      <c r="D178" s="2"/>
      <c r="E178" s="3" t="s">
        <v>22</v>
      </c>
      <c r="F178" s="5">
        <v>470418</v>
      </c>
      <c r="G178" s="7">
        <v>0</v>
      </c>
      <c r="H178" s="7">
        <v>0</v>
      </c>
    </row>
    <row r="179" spans="1:8" x14ac:dyDescent="0.25">
      <c r="A179" s="306"/>
      <c r="B179" s="2"/>
      <c r="C179" s="2"/>
      <c r="D179" s="2"/>
      <c r="E179" s="3" t="s">
        <v>23</v>
      </c>
      <c r="F179" s="5">
        <v>136372</v>
      </c>
      <c r="G179" s="7">
        <v>0</v>
      </c>
      <c r="H179" s="7">
        <v>469</v>
      </c>
    </row>
    <row r="180" spans="1:8" x14ac:dyDescent="0.25">
      <c r="A180" s="304">
        <v>57</v>
      </c>
      <c r="B180" s="2">
        <v>74</v>
      </c>
      <c r="C180" s="2">
        <v>4099</v>
      </c>
      <c r="D180" s="2" t="s">
        <v>81</v>
      </c>
      <c r="E180" s="4" t="s">
        <v>21</v>
      </c>
      <c r="F180" s="6">
        <v>2379215</v>
      </c>
      <c r="G180" s="6">
        <v>6490</v>
      </c>
      <c r="H180" s="8">
        <v>0</v>
      </c>
    </row>
    <row r="181" spans="1:8" x14ac:dyDescent="0.25">
      <c r="A181" s="305"/>
      <c r="B181" s="2"/>
      <c r="C181" s="2"/>
      <c r="D181" s="2"/>
      <c r="E181" s="3" t="s">
        <v>34</v>
      </c>
      <c r="F181" s="5">
        <v>1527048</v>
      </c>
      <c r="G181" s="5">
        <v>5440</v>
      </c>
      <c r="H181" s="7">
        <v>0</v>
      </c>
    </row>
    <row r="182" spans="1:8" x14ac:dyDescent="0.25">
      <c r="A182" s="306"/>
      <c r="B182" s="2"/>
      <c r="C182" s="2"/>
      <c r="D182" s="2"/>
      <c r="E182" s="3" t="s">
        <v>22</v>
      </c>
      <c r="F182" s="5">
        <v>852167</v>
      </c>
      <c r="G182" s="5">
        <v>1050</v>
      </c>
      <c r="H182" s="7">
        <v>0</v>
      </c>
    </row>
    <row r="183" spans="1:8" x14ac:dyDescent="0.25">
      <c r="A183" s="304">
        <v>58</v>
      </c>
      <c r="B183" s="2">
        <v>75</v>
      </c>
      <c r="C183" s="2">
        <v>4008</v>
      </c>
      <c r="D183" s="2" t="s">
        <v>128</v>
      </c>
      <c r="E183" s="4" t="s">
        <v>21</v>
      </c>
      <c r="F183" s="6">
        <v>7576476</v>
      </c>
      <c r="G183" s="8">
        <v>0</v>
      </c>
      <c r="H183" s="8">
        <v>0</v>
      </c>
    </row>
    <row r="184" spans="1:8" x14ac:dyDescent="0.25">
      <c r="A184" s="305"/>
      <c r="B184" s="2"/>
      <c r="C184" s="2"/>
      <c r="D184" s="2"/>
      <c r="E184" s="3" t="s">
        <v>34</v>
      </c>
      <c r="F184" s="5">
        <v>995356</v>
      </c>
      <c r="G184" s="7">
        <v>0</v>
      </c>
      <c r="H184" s="7">
        <v>0</v>
      </c>
    </row>
    <row r="185" spans="1:8" x14ac:dyDescent="0.25">
      <c r="A185" s="305"/>
      <c r="B185" s="2"/>
      <c r="C185" s="2"/>
      <c r="D185" s="2"/>
      <c r="E185" s="3" t="s">
        <v>22</v>
      </c>
      <c r="F185" s="5">
        <v>6568920</v>
      </c>
      <c r="G185" s="7">
        <v>0</v>
      </c>
      <c r="H185" s="7">
        <v>0</v>
      </c>
    </row>
    <row r="186" spans="1:8" x14ac:dyDescent="0.25">
      <c r="A186" s="306"/>
      <c r="B186" s="2"/>
      <c r="C186" s="2"/>
      <c r="D186" s="2"/>
      <c r="E186" s="3" t="s">
        <v>23</v>
      </c>
      <c r="F186" s="5">
        <v>12200</v>
      </c>
      <c r="G186" s="7">
        <v>0</v>
      </c>
      <c r="H186" s="7">
        <v>0</v>
      </c>
    </row>
    <row r="187" spans="1:8" x14ac:dyDescent="0.25">
      <c r="A187" s="304">
        <v>59</v>
      </c>
      <c r="B187" s="2">
        <v>75</v>
      </c>
      <c r="C187" s="2">
        <v>4018</v>
      </c>
      <c r="D187" s="2" t="s">
        <v>82</v>
      </c>
      <c r="E187" s="4" t="s">
        <v>21</v>
      </c>
      <c r="F187" s="6">
        <v>15813</v>
      </c>
      <c r="G187" s="8">
        <v>0</v>
      </c>
      <c r="H187" s="8">
        <v>0</v>
      </c>
    </row>
    <row r="188" spans="1:8" x14ac:dyDescent="0.25">
      <c r="A188" s="305"/>
      <c r="B188" s="2"/>
      <c r="C188" s="2"/>
      <c r="D188" s="2"/>
      <c r="E188" s="3" t="s">
        <v>22</v>
      </c>
      <c r="F188" s="5">
        <v>9358</v>
      </c>
      <c r="G188" s="7">
        <v>0</v>
      </c>
      <c r="H188" s="7">
        <v>0</v>
      </c>
    </row>
    <row r="189" spans="1:8" x14ac:dyDescent="0.25">
      <c r="A189" s="306"/>
      <c r="B189" s="2"/>
      <c r="C189" s="2"/>
      <c r="D189" s="2"/>
      <c r="E189" s="3" t="s">
        <v>23</v>
      </c>
      <c r="F189" s="5">
        <v>6455</v>
      </c>
      <c r="G189" s="7">
        <v>0</v>
      </c>
      <c r="H189" s="7">
        <v>0</v>
      </c>
    </row>
    <row r="190" spans="1:8" x14ac:dyDescent="0.25">
      <c r="A190" s="304">
        <v>60</v>
      </c>
      <c r="B190" s="2">
        <v>75</v>
      </c>
      <c r="C190" s="2">
        <v>4022</v>
      </c>
      <c r="D190" s="2" t="s">
        <v>83</v>
      </c>
      <c r="E190" s="4" t="s">
        <v>21</v>
      </c>
      <c r="F190" s="6">
        <v>55472</v>
      </c>
      <c r="G190" s="8">
        <v>0</v>
      </c>
      <c r="H190" s="8">
        <v>0</v>
      </c>
    </row>
    <row r="191" spans="1:8" x14ac:dyDescent="0.25">
      <c r="A191" s="306"/>
      <c r="B191" s="2"/>
      <c r="C191" s="2"/>
      <c r="D191" s="2"/>
      <c r="E191" s="3" t="s">
        <v>35</v>
      </c>
      <c r="F191" s="5">
        <v>55472</v>
      </c>
      <c r="G191" s="7">
        <v>0</v>
      </c>
      <c r="H191" s="7">
        <v>0</v>
      </c>
    </row>
    <row r="192" spans="1:8" x14ac:dyDescent="0.25">
      <c r="A192" s="304">
        <v>61</v>
      </c>
      <c r="B192" s="2">
        <v>75</v>
      </c>
      <c r="C192" s="2">
        <v>4101</v>
      </c>
      <c r="D192" s="2" t="s">
        <v>84</v>
      </c>
      <c r="E192" s="4" t="s">
        <v>21</v>
      </c>
      <c r="F192" s="6">
        <v>6089172</v>
      </c>
      <c r="G192" s="8">
        <v>0</v>
      </c>
      <c r="H192" s="6">
        <v>2336031</v>
      </c>
    </row>
    <row r="193" spans="1:8" x14ac:dyDescent="0.25">
      <c r="A193" s="305"/>
      <c r="B193" s="2"/>
      <c r="C193" s="2"/>
      <c r="D193" s="2"/>
      <c r="E193" s="3" t="s">
        <v>22</v>
      </c>
      <c r="F193" s="5">
        <v>2327605</v>
      </c>
      <c r="G193" s="7">
        <v>0</v>
      </c>
      <c r="H193" s="7">
        <v>0</v>
      </c>
    </row>
    <row r="194" spans="1:8" x14ac:dyDescent="0.25">
      <c r="A194" s="306"/>
      <c r="B194" s="2"/>
      <c r="C194" s="2"/>
      <c r="D194" s="2"/>
      <c r="E194" s="3" t="s">
        <v>23</v>
      </c>
      <c r="F194" s="5">
        <v>3761567</v>
      </c>
      <c r="G194" s="7">
        <v>0</v>
      </c>
      <c r="H194" s="5">
        <v>2336031</v>
      </c>
    </row>
    <row r="195" spans="1:8" x14ac:dyDescent="0.25">
      <c r="A195" s="304">
        <v>62</v>
      </c>
      <c r="B195" s="2">
        <v>76</v>
      </c>
      <c r="C195" s="2">
        <v>4014</v>
      </c>
      <c r="D195" s="2" t="s">
        <v>85</v>
      </c>
      <c r="E195" s="4" t="s">
        <v>21</v>
      </c>
      <c r="F195" s="6">
        <v>20185128</v>
      </c>
      <c r="G195" s="8">
        <v>0</v>
      </c>
      <c r="H195" s="8">
        <v>0</v>
      </c>
    </row>
    <row r="196" spans="1:8" x14ac:dyDescent="0.25">
      <c r="A196" s="305"/>
      <c r="B196" s="2"/>
      <c r="C196" s="2"/>
      <c r="D196" s="2"/>
      <c r="E196" s="3" t="s">
        <v>34</v>
      </c>
      <c r="F196" s="5">
        <v>2161136</v>
      </c>
      <c r="G196" s="7">
        <v>0</v>
      </c>
      <c r="H196" s="7">
        <v>0</v>
      </c>
    </row>
    <row r="197" spans="1:8" x14ac:dyDescent="0.25">
      <c r="A197" s="305"/>
      <c r="B197" s="2"/>
      <c r="C197" s="2"/>
      <c r="D197" s="2"/>
      <c r="E197" s="3" t="s">
        <v>35</v>
      </c>
      <c r="F197" s="5">
        <v>17020046</v>
      </c>
      <c r="G197" s="7">
        <v>0</v>
      </c>
      <c r="H197" s="7">
        <v>0</v>
      </c>
    </row>
    <row r="198" spans="1:8" x14ac:dyDescent="0.25">
      <c r="A198" s="305"/>
      <c r="B198" s="2"/>
      <c r="C198" s="2"/>
      <c r="D198" s="2"/>
      <c r="E198" s="3" t="s">
        <v>22</v>
      </c>
      <c r="F198" s="5">
        <v>1002776</v>
      </c>
      <c r="G198" s="7">
        <v>0</v>
      </c>
      <c r="H198" s="7">
        <v>0</v>
      </c>
    </row>
    <row r="199" spans="1:8" x14ac:dyDescent="0.25">
      <c r="A199" s="306"/>
      <c r="B199" s="2"/>
      <c r="C199" s="2"/>
      <c r="D199" s="2"/>
      <c r="E199" s="3" t="s">
        <v>23</v>
      </c>
      <c r="F199" s="5">
        <v>1170</v>
      </c>
      <c r="G199" s="7">
        <v>0</v>
      </c>
      <c r="H199" s="7">
        <v>0</v>
      </c>
    </row>
    <row r="200" spans="1:8" x14ac:dyDescent="0.25">
      <c r="A200" s="304">
        <v>63</v>
      </c>
      <c r="B200" s="2">
        <v>76</v>
      </c>
      <c r="C200" s="2">
        <v>4100</v>
      </c>
      <c r="D200" s="2" t="s">
        <v>86</v>
      </c>
      <c r="E200" s="4" t="s">
        <v>21</v>
      </c>
      <c r="F200" s="6">
        <v>2716668</v>
      </c>
      <c r="G200" s="8">
        <v>0</v>
      </c>
      <c r="H200" s="8">
        <v>0</v>
      </c>
    </row>
    <row r="201" spans="1:8" x14ac:dyDescent="0.25">
      <c r="A201" s="306"/>
      <c r="B201" s="2"/>
      <c r="C201" s="2"/>
      <c r="D201" s="2"/>
      <c r="E201" s="3" t="s">
        <v>22</v>
      </c>
      <c r="F201" s="5">
        <v>2716668</v>
      </c>
      <c r="G201" s="7">
        <v>0</v>
      </c>
      <c r="H201" s="7">
        <v>0</v>
      </c>
    </row>
    <row r="202" spans="1:8" x14ac:dyDescent="0.25">
      <c r="A202" s="304">
        <v>64</v>
      </c>
      <c r="B202" s="2">
        <v>76</v>
      </c>
      <c r="C202" s="2">
        <v>4101</v>
      </c>
      <c r="D202" s="2" t="s">
        <v>87</v>
      </c>
      <c r="E202" s="4" t="s">
        <v>21</v>
      </c>
      <c r="F202" s="6">
        <v>364699</v>
      </c>
      <c r="G202" s="8">
        <v>0</v>
      </c>
      <c r="H202" s="6">
        <v>3000</v>
      </c>
    </row>
    <row r="203" spans="1:8" x14ac:dyDescent="0.25">
      <c r="A203" s="305"/>
      <c r="B203" s="2"/>
      <c r="C203" s="2"/>
      <c r="D203" s="2"/>
      <c r="E203" s="3" t="s">
        <v>22</v>
      </c>
      <c r="F203" s="5">
        <v>361625</v>
      </c>
      <c r="G203" s="7">
        <v>0</v>
      </c>
      <c r="H203" s="7">
        <v>0</v>
      </c>
    </row>
    <row r="204" spans="1:8" x14ac:dyDescent="0.25">
      <c r="A204" s="306"/>
      <c r="B204" s="2"/>
      <c r="C204" s="2"/>
      <c r="D204" s="2"/>
      <c r="E204" s="3" t="s">
        <v>23</v>
      </c>
      <c r="F204" s="5">
        <v>3074</v>
      </c>
      <c r="G204" s="7">
        <v>0</v>
      </c>
      <c r="H204" s="5">
        <v>3000</v>
      </c>
    </row>
    <row r="205" spans="1:8" x14ac:dyDescent="0.25">
      <c r="A205" s="304">
        <v>65</v>
      </c>
      <c r="B205" s="2">
        <v>92</v>
      </c>
      <c r="C205" s="2">
        <v>1000</v>
      </c>
      <c r="D205" s="2" t="s">
        <v>88</v>
      </c>
      <c r="E205" s="4" t="s">
        <v>21</v>
      </c>
      <c r="F205" s="6">
        <v>9161</v>
      </c>
      <c r="G205" s="8">
        <v>0</v>
      </c>
      <c r="H205" s="8">
        <v>0</v>
      </c>
    </row>
    <row r="206" spans="1:8" x14ac:dyDescent="0.25">
      <c r="A206" s="306"/>
      <c r="B206" s="2"/>
      <c r="C206" s="2"/>
      <c r="D206" s="2"/>
      <c r="E206" s="3" t="s">
        <v>22</v>
      </c>
      <c r="F206" s="5">
        <v>9161</v>
      </c>
      <c r="G206" s="7">
        <v>0</v>
      </c>
      <c r="H206" s="7">
        <v>0</v>
      </c>
    </row>
    <row r="207" spans="1:8" x14ac:dyDescent="0.25">
      <c r="A207" s="304">
        <v>66</v>
      </c>
      <c r="B207" s="2">
        <v>15</v>
      </c>
      <c r="C207" s="2">
        <v>2032</v>
      </c>
      <c r="D207" s="2" t="s">
        <v>90</v>
      </c>
      <c r="E207" s="4" t="s">
        <v>21</v>
      </c>
      <c r="F207" s="6">
        <v>1826147</v>
      </c>
      <c r="G207" s="8">
        <v>0</v>
      </c>
      <c r="H207" s="8">
        <v>0</v>
      </c>
    </row>
    <row r="208" spans="1:8" x14ac:dyDescent="0.25">
      <c r="A208" s="305"/>
      <c r="B208" s="2"/>
      <c r="C208" s="2"/>
      <c r="D208" s="2"/>
      <c r="E208" s="3" t="s">
        <v>22</v>
      </c>
      <c r="F208" s="5">
        <v>1738547</v>
      </c>
      <c r="G208" s="7">
        <v>0</v>
      </c>
      <c r="H208" s="7">
        <v>0</v>
      </c>
    </row>
    <row r="209" spans="1:8" x14ac:dyDescent="0.25">
      <c r="A209" s="306"/>
      <c r="B209" s="2"/>
      <c r="C209" s="2"/>
      <c r="D209" s="2"/>
      <c r="E209" s="3" t="s">
        <v>23</v>
      </c>
      <c r="F209" s="5">
        <v>87600</v>
      </c>
      <c r="G209" s="7">
        <v>0</v>
      </c>
      <c r="H209" s="7">
        <v>0</v>
      </c>
    </row>
    <row r="210" spans="1:8" x14ac:dyDescent="0.25">
      <c r="A210" s="304">
        <v>67</v>
      </c>
      <c r="B210" s="2">
        <v>16</v>
      </c>
      <c r="C210" s="2">
        <v>2008</v>
      </c>
      <c r="D210" s="2" t="s">
        <v>91</v>
      </c>
      <c r="E210" s="4" t="s">
        <v>21</v>
      </c>
      <c r="F210" s="6">
        <v>808622</v>
      </c>
      <c r="G210" s="8">
        <v>0</v>
      </c>
      <c r="H210" s="8">
        <v>0</v>
      </c>
    </row>
    <row r="211" spans="1:8" x14ac:dyDescent="0.25">
      <c r="A211" s="306"/>
      <c r="B211" s="2"/>
      <c r="C211" s="2"/>
      <c r="D211" s="2"/>
      <c r="E211" s="3" t="s">
        <v>22</v>
      </c>
      <c r="F211" s="5">
        <v>808622</v>
      </c>
      <c r="G211" s="7">
        <v>0</v>
      </c>
      <c r="H211" s="7">
        <v>0</v>
      </c>
    </row>
    <row r="212" spans="1:8" x14ac:dyDescent="0.25">
      <c r="A212" s="304">
        <v>68</v>
      </c>
      <c r="B212" s="2">
        <v>31</v>
      </c>
      <c r="C212" s="2">
        <v>2362</v>
      </c>
      <c r="D212" s="2" t="s">
        <v>92</v>
      </c>
      <c r="E212" s="4" t="s">
        <v>21</v>
      </c>
      <c r="F212" s="6">
        <v>769449</v>
      </c>
      <c r="G212" s="8">
        <v>0</v>
      </c>
      <c r="H212" s="8">
        <v>0</v>
      </c>
    </row>
    <row r="213" spans="1:8" x14ac:dyDescent="0.25">
      <c r="A213" s="306"/>
      <c r="B213" s="2"/>
      <c r="C213" s="2"/>
      <c r="D213" s="2"/>
      <c r="E213" s="3" t="s">
        <v>34</v>
      </c>
      <c r="F213" s="5">
        <v>769449</v>
      </c>
      <c r="G213" s="7">
        <v>0</v>
      </c>
      <c r="H213" s="7">
        <v>0</v>
      </c>
    </row>
    <row r="214" spans="1:8" x14ac:dyDescent="0.25">
      <c r="A214" s="304">
        <v>69</v>
      </c>
      <c r="B214" s="2">
        <v>31</v>
      </c>
      <c r="C214" s="2">
        <v>2407</v>
      </c>
      <c r="D214" s="2" t="s">
        <v>93</v>
      </c>
      <c r="E214" s="4" t="s">
        <v>21</v>
      </c>
      <c r="F214" s="6">
        <v>37792</v>
      </c>
      <c r="G214" s="8">
        <v>0</v>
      </c>
      <c r="H214" s="8">
        <v>0</v>
      </c>
    </row>
    <row r="215" spans="1:8" x14ac:dyDescent="0.25">
      <c r="A215" s="306"/>
      <c r="B215" s="2"/>
      <c r="C215" s="2"/>
      <c r="D215" s="2"/>
      <c r="E215" s="3" t="s">
        <v>23</v>
      </c>
      <c r="F215" s="5">
        <v>37792</v>
      </c>
      <c r="G215" s="7">
        <v>0</v>
      </c>
      <c r="H215" s="7">
        <v>0</v>
      </c>
    </row>
    <row r="216" spans="1:8" x14ac:dyDescent="0.25">
      <c r="A216" s="304">
        <v>70</v>
      </c>
      <c r="B216" s="2">
        <v>31</v>
      </c>
      <c r="C216" s="2">
        <v>3201</v>
      </c>
      <c r="D216" s="2" t="s">
        <v>94</v>
      </c>
      <c r="E216" s="4" t="s">
        <v>21</v>
      </c>
      <c r="F216" s="6">
        <v>44610</v>
      </c>
      <c r="G216" s="8">
        <v>0</v>
      </c>
      <c r="H216" s="8">
        <v>0</v>
      </c>
    </row>
    <row r="217" spans="1:8" x14ac:dyDescent="0.25">
      <c r="A217" s="305"/>
      <c r="B217" s="2"/>
      <c r="C217" s="2"/>
      <c r="D217" s="2"/>
      <c r="E217" s="3" t="s">
        <v>22</v>
      </c>
      <c r="F217" s="5">
        <v>34050</v>
      </c>
      <c r="G217" s="7">
        <v>0</v>
      </c>
      <c r="H217" s="7">
        <v>0</v>
      </c>
    </row>
    <row r="218" spans="1:8" x14ac:dyDescent="0.25">
      <c r="A218" s="306"/>
      <c r="B218" s="2"/>
      <c r="C218" s="2"/>
      <c r="D218" s="2"/>
      <c r="E218" s="3" t="s">
        <v>23</v>
      </c>
      <c r="F218" s="5">
        <v>10560</v>
      </c>
      <c r="G218" s="7">
        <v>0</v>
      </c>
      <c r="H218" s="7">
        <v>0</v>
      </c>
    </row>
    <row r="219" spans="1:8" x14ac:dyDescent="0.25">
      <c r="A219" s="304">
        <v>71</v>
      </c>
      <c r="B219" s="2">
        <v>31</v>
      </c>
      <c r="C219" s="2">
        <v>958</v>
      </c>
      <c r="D219" s="2" t="s">
        <v>96</v>
      </c>
      <c r="E219" s="4" t="s">
        <v>21</v>
      </c>
      <c r="F219" s="6">
        <v>4256420</v>
      </c>
      <c r="G219" s="8">
        <v>0</v>
      </c>
      <c r="H219" s="8">
        <v>0</v>
      </c>
    </row>
    <row r="220" spans="1:8" x14ac:dyDescent="0.25">
      <c r="A220" s="306"/>
      <c r="B220" s="2"/>
      <c r="C220" s="2"/>
      <c r="D220" s="2"/>
      <c r="E220" s="3" t="s">
        <v>35</v>
      </c>
      <c r="F220" s="5">
        <v>4256420</v>
      </c>
      <c r="G220" s="7">
        <v>0</v>
      </c>
      <c r="H220" s="7">
        <v>0</v>
      </c>
    </row>
    <row r="221" spans="1:8" x14ac:dyDescent="0.25">
      <c r="A221" s="304">
        <v>72</v>
      </c>
      <c r="B221" s="2">
        <v>34</v>
      </c>
      <c r="C221" s="2">
        <v>1619</v>
      </c>
      <c r="D221" s="2" t="s">
        <v>97</v>
      </c>
      <c r="E221" s="4" t="s">
        <v>21</v>
      </c>
      <c r="F221" s="6">
        <v>7511826</v>
      </c>
      <c r="G221" s="8">
        <v>0</v>
      </c>
      <c r="H221" s="8">
        <v>0</v>
      </c>
    </row>
    <row r="222" spans="1:8" x14ac:dyDescent="0.25">
      <c r="A222" s="305"/>
      <c r="B222" s="2"/>
      <c r="C222" s="2"/>
      <c r="D222" s="2"/>
      <c r="E222" s="3" t="s">
        <v>34</v>
      </c>
      <c r="F222" s="5">
        <v>101679</v>
      </c>
      <c r="G222" s="7">
        <v>0</v>
      </c>
      <c r="H222" s="7">
        <v>0</v>
      </c>
    </row>
    <row r="223" spans="1:8" x14ac:dyDescent="0.25">
      <c r="A223" s="305"/>
      <c r="B223" s="2"/>
      <c r="C223" s="2"/>
      <c r="D223" s="2"/>
      <c r="E223" s="3" t="s">
        <v>22</v>
      </c>
      <c r="F223" s="5">
        <v>1712742</v>
      </c>
      <c r="G223" s="7">
        <v>0</v>
      </c>
      <c r="H223" s="7">
        <v>0</v>
      </c>
    </row>
    <row r="224" spans="1:8" x14ac:dyDescent="0.25">
      <c r="A224" s="306"/>
      <c r="B224" s="2"/>
      <c r="C224" s="2"/>
      <c r="D224" s="2"/>
      <c r="E224" s="3" t="s">
        <v>23</v>
      </c>
      <c r="F224" s="5">
        <v>5697405</v>
      </c>
      <c r="G224" s="7">
        <v>0</v>
      </c>
      <c r="H224" s="7">
        <v>0</v>
      </c>
    </row>
    <row r="225" spans="1:8" x14ac:dyDescent="0.25">
      <c r="A225" s="304">
        <v>73</v>
      </c>
      <c r="B225" s="2">
        <v>34</v>
      </c>
      <c r="C225" s="2">
        <v>921</v>
      </c>
      <c r="D225" s="2" t="s">
        <v>98</v>
      </c>
      <c r="E225" s="4" t="s">
        <v>21</v>
      </c>
      <c r="F225" s="6">
        <v>17659696</v>
      </c>
      <c r="G225" s="8">
        <v>0</v>
      </c>
      <c r="H225" s="8">
        <v>0</v>
      </c>
    </row>
    <row r="226" spans="1:8" x14ac:dyDescent="0.25">
      <c r="A226" s="305"/>
      <c r="B226" s="2"/>
      <c r="C226" s="2"/>
      <c r="D226" s="2"/>
      <c r="E226" s="3" t="s">
        <v>34</v>
      </c>
      <c r="F226" s="5">
        <v>15499717</v>
      </c>
      <c r="G226" s="7">
        <v>0</v>
      </c>
      <c r="H226" s="7">
        <v>0</v>
      </c>
    </row>
    <row r="227" spans="1:8" x14ac:dyDescent="0.25">
      <c r="A227" s="305"/>
      <c r="B227" s="2"/>
      <c r="C227" s="2"/>
      <c r="D227" s="2"/>
      <c r="E227" s="3" t="s">
        <v>35</v>
      </c>
      <c r="F227" s="5">
        <v>1033529</v>
      </c>
      <c r="G227" s="7">
        <v>0</v>
      </c>
      <c r="H227" s="7">
        <v>0</v>
      </c>
    </row>
    <row r="228" spans="1:8" x14ac:dyDescent="0.25">
      <c r="A228" s="305"/>
      <c r="B228" s="2"/>
      <c r="C228" s="2"/>
      <c r="D228" s="2"/>
      <c r="E228" s="3" t="s">
        <v>22</v>
      </c>
      <c r="F228" s="5">
        <v>1092369</v>
      </c>
      <c r="G228" s="7">
        <v>0</v>
      </c>
      <c r="H228" s="7">
        <v>0</v>
      </c>
    </row>
    <row r="229" spans="1:8" x14ac:dyDescent="0.25">
      <c r="A229" s="306"/>
      <c r="B229" s="2"/>
      <c r="C229" s="2"/>
      <c r="D229" s="2"/>
      <c r="E229" s="3" t="s">
        <v>23</v>
      </c>
      <c r="F229" s="5">
        <v>34081</v>
      </c>
      <c r="G229" s="7">
        <v>0</v>
      </c>
      <c r="H229" s="7">
        <v>0</v>
      </c>
    </row>
    <row r="230" spans="1:8" x14ac:dyDescent="0.25">
      <c r="A230" s="304">
        <v>74</v>
      </c>
      <c r="B230" s="2">
        <v>61</v>
      </c>
      <c r="C230" s="2">
        <v>1503</v>
      </c>
      <c r="D230" s="2" t="s">
        <v>99</v>
      </c>
      <c r="E230" s="4" t="s">
        <v>21</v>
      </c>
      <c r="F230" s="6">
        <v>2387395</v>
      </c>
      <c r="G230" s="8">
        <v>0</v>
      </c>
      <c r="H230" s="6">
        <v>1324157</v>
      </c>
    </row>
    <row r="231" spans="1:8" x14ac:dyDescent="0.25">
      <c r="A231" s="305"/>
      <c r="B231" s="2"/>
      <c r="C231" s="2"/>
      <c r="D231" s="2"/>
      <c r="E231" s="3" t="s">
        <v>22</v>
      </c>
      <c r="F231" s="5">
        <v>650282</v>
      </c>
      <c r="G231" s="7">
        <v>0</v>
      </c>
      <c r="H231" s="7">
        <v>0</v>
      </c>
    </row>
    <row r="232" spans="1:8" x14ac:dyDescent="0.25">
      <c r="A232" s="306"/>
      <c r="B232" s="2"/>
      <c r="C232" s="2"/>
      <c r="D232" s="2"/>
      <c r="E232" s="3" t="s">
        <v>23</v>
      </c>
      <c r="F232" s="5">
        <v>1737113</v>
      </c>
      <c r="G232" s="7">
        <v>0</v>
      </c>
      <c r="H232" s="5">
        <v>1324157</v>
      </c>
    </row>
    <row r="233" spans="1:8" x14ac:dyDescent="0.25">
      <c r="A233" s="304">
        <v>75</v>
      </c>
      <c r="B233" s="2">
        <v>62</v>
      </c>
      <c r="C233" s="2">
        <v>510</v>
      </c>
      <c r="D233" s="2" t="s">
        <v>100</v>
      </c>
      <c r="E233" s="4" t="s">
        <v>21</v>
      </c>
      <c r="F233" s="6">
        <v>1847424</v>
      </c>
      <c r="G233" s="8">
        <v>0</v>
      </c>
      <c r="H233" s="6">
        <v>67600</v>
      </c>
    </row>
    <row r="234" spans="1:8" x14ac:dyDescent="0.25">
      <c r="A234" s="305"/>
      <c r="B234" s="2"/>
      <c r="C234" s="2"/>
      <c r="D234" s="2"/>
      <c r="E234" s="3" t="s">
        <v>35</v>
      </c>
      <c r="F234" s="5">
        <v>1764089</v>
      </c>
      <c r="G234" s="7">
        <v>0</v>
      </c>
      <c r="H234" s="7">
        <v>0</v>
      </c>
    </row>
    <row r="235" spans="1:8" x14ac:dyDescent="0.25">
      <c r="A235" s="306"/>
      <c r="B235" s="2"/>
      <c r="C235" s="2"/>
      <c r="D235" s="2"/>
      <c r="E235" s="3" t="s">
        <v>23</v>
      </c>
      <c r="F235" s="5">
        <v>83335</v>
      </c>
      <c r="G235" s="7">
        <v>0</v>
      </c>
      <c r="H235" s="5">
        <v>67600</v>
      </c>
    </row>
    <row r="236" spans="1:8" x14ac:dyDescent="0.25">
      <c r="A236" s="304">
        <v>76</v>
      </c>
      <c r="B236" s="2">
        <v>71</v>
      </c>
      <c r="C236" s="2">
        <v>4001</v>
      </c>
      <c r="D236" s="2" t="s">
        <v>101</v>
      </c>
      <c r="E236" s="4" t="s">
        <v>21</v>
      </c>
      <c r="F236" s="6">
        <v>703041</v>
      </c>
      <c r="G236" s="8">
        <v>0</v>
      </c>
      <c r="H236" s="6">
        <v>11765</v>
      </c>
    </row>
    <row r="237" spans="1:8" x14ac:dyDescent="0.25">
      <c r="A237" s="305"/>
      <c r="B237" s="2"/>
      <c r="C237" s="2"/>
      <c r="D237" s="2"/>
      <c r="E237" s="3" t="s">
        <v>22</v>
      </c>
      <c r="F237" s="5">
        <v>699308</v>
      </c>
      <c r="G237" s="7">
        <v>0</v>
      </c>
      <c r="H237" s="5">
        <v>11765</v>
      </c>
    </row>
    <row r="238" spans="1:8" x14ac:dyDescent="0.25">
      <c r="A238" s="306"/>
      <c r="B238" s="2"/>
      <c r="C238" s="2"/>
      <c r="D238" s="2"/>
      <c r="E238" s="3" t="s">
        <v>23</v>
      </c>
      <c r="F238" s="5">
        <v>3733</v>
      </c>
      <c r="G238" s="7">
        <v>0</v>
      </c>
      <c r="H238" s="7">
        <v>0</v>
      </c>
    </row>
    <row r="239" spans="1:8" x14ac:dyDescent="0.25">
      <c r="A239" s="304">
        <v>77</v>
      </c>
      <c r="B239" s="2">
        <v>71</v>
      </c>
      <c r="C239" s="2">
        <v>965</v>
      </c>
      <c r="D239" s="2" t="s">
        <v>102</v>
      </c>
      <c r="E239" s="4" t="s">
        <v>21</v>
      </c>
      <c r="F239" s="6">
        <v>17466283</v>
      </c>
      <c r="G239" s="8">
        <v>0</v>
      </c>
      <c r="H239" s="6">
        <v>7557407</v>
      </c>
    </row>
    <row r="240" spans="1:8" x14ac:dyDescent="0.25">
      <c r="A240" s="305"/>
      <c r="B240" s="2"/>
      <c r="C240" s="2"/>
      <c r="D240" s="2"/>
      <c r="E240" s="3" t="s">
        <v>22</v>
      </c>
      <c r="F240" s="5">
        <v>6252286</v>
      </c>
      <c r="G240" s="7">
        <v>0</v>
      </c>
      <c r="H240" s="7">
        <v>0</v>
      </c>
    </row>
    <row r="241" spans="1:8" x14ac:dyDescent="0.25">
      <c r="A241" s="306"/>
      <c r="B241" s="2"/>
      <c r="C241" s="2"/>
      <c r="D241" s="2"/>
      <c r="E241" s="3" t="s">
        <v>23</v>
      </c>
      <c r="F241" s="5">
        <v>11213997</v>
      </c>
      <c r="G241" s="7">
        <v>0</v>
      </c>
      <c r="H241" s="5">
        <v>7557407</v>
      </c>
    </row>
    <row r="242" spans="1:8" x14ac:dyDescent="0.25">
      <c r="A242" s="304">
        <v>78</v>
      </c>
      <c r="B242" s="2">
        <v>71</v>
      </c>
      <c r="C242" s="2">
        <v>995</v>
      </c>
      <c r="D242" s="2" t="s">
        <v>103</v>
      </c>
      <c r="E242" s="4" t="s">
        <v>21</v>
      </c>
      <c r="F242" s="6">
        <v>2225448</v>
      </c>
      <c r="G242" s="8">
        <v>0</v>
      </c>
      <c r="H242" s="8">
        <v>0</v>
      </c>
    </row>
    <row r="243" spans="1:8" x14ac:dyDescent="0.25">
      <c r="A243" s="305"/>
      <c r="B243" s="2"/>
      <c r="C243" s="2"/>
      <c r="D243" s="2"/>
      <c r="E243" s="3" t="s">
        <v>22</v>
      </c>
      <c r="F243" s="5">
        <v>2220837</v>
      </c>
      <c r="G243" s="7">
        <v>0</v>
      </c>
      <c r="H243" s="7">
        <v>0</v>
      </c>
    </row>
    <row r="244" spans="1:8" x14ac:dyDescent="0.25">
      <c r="A244" s="306"/>
      <c r="B244" s="2"/>
      <c r="C244" s="2"/>
      <c r="D244" s="2"/>
      <c r="E244" s="3" t="s">
        <v>23</v>
      </c>
      <c r="F244" s="5">
        <v>4611</v>
      </c>
      <c r="G244" s="7">
        <v>0</v>
      </c>
      <c r="H244" s="7">
        <v>0</v>
      </c>
    </row>
    <row r="245" spans="1:8" x14ac:dyDescent="0.25">
      <c r="A245" s="304">
        <v>79</v>
      </c>
      <c r="B245" s="2">
        <v>74</v>
      </c>
      <c r="C245" s="2">
        <v>4096</v>
      </c>
      <c r="D245" s="2" t="s">
        <v>78</v>
      </c>
      <c r="E245" s="4" t="s">
        <v>21</v>
      </c>
      <c r="F245" s="6">
        <v>1158965</v>
      </c>
      <c r="G245" s="8">
        <v>0</v>
      </c>
      <c r="H245" s="8">
        <v>0</v>
      </c>
    </row>
    <row r="246" spans="1:8" x14ac:dyDescent="0.25">
      <c r="A246" s="305"/>
      <c r="B246" s="2"/>
      <c r="C246" s="2"/>
      <c r="D246" s="2"/>
      <c r="E246" s="3" t="s">
        <v>22</v>
      </c>
      <c r="F246" s="5">
        <v>1129754</v>
      </c>
      <c r="G246" s="7">
        <v>0</v>
      </c>
      <c r="H246" s="7">
        <v>0</v>
      </c>
    </row>
    <row r="247" spans="1:8" x14ac:dyDescent="0.25">
      <c r="A247" s="306"/>
      <c r="B247" s="2"/>
      <c r="C247" s="2"/>
      <c r="D247" s="2"/>
      <c r="E247" s="3" t="s">
        <v>23</v>
      </c>
      <c r="F247" s="5">
        <v>29211</v>
      </c>
      <c r="G247" s="7">
        <v>0</v>
      </c>
      <c r="H247" s="7">
        <v>0</v>
      </c>
    </row>
    <row r="248" spans="1:8" x14ac:dyDescent="0.25">
      <c r="A248" s="304">
        <v>80</v>
      </c>
      <c r="B248" s="2">
        <v>75</v>
      </c>
      <c r="C248" s="2">
        <v>144</v>
      </c>
      <c r="D248" s="2" t="s">
        <v>104</v>
      </c>
      <c r="E248" s="4" t="s">
        <v>21</v>
      </c>
      <c r="F248" s="6">
        <v>11711588</v>
      </c>
      <c r="G248" s="8">
        <v>0</v>
      </c>
      <c r="H248" s="6">
        <v>26946</v>
      </c>
    </row>
    <row r="249" spans="1:8" x14ac:dyDescent="0.25">
      <c r="A249" s="305"/>
      <c r="B249" s="2"/>
      <c r="C249" s="2"/>
      <c r="D249" s="2"/>
      <c r="E249" s="3" t="s">
        <v>34</v>
      </c>
      <c r="F249" s="5">
        <v>11661341</v>
      </c>
      <c r="G249" s="7">
        <v>0</v>
      </c>
      <c r="H249" s="7">
        <v>0</v>
      </c>
    </row>
    <row r="250" spans="1:8" x14ac:dyDescent="0.25">
      <c r="A250" s="306"/>
      <c r="B250" s="2"/>
      <c r="C250" s="2"/>
      <c r="D250" s="2"/>
      <c r="E250" s="3" t="s">
        <v>23</v>
      </c>
      <c r="F250" s="5">
        <v>50247</v>
      </c>
      <c r="G250" s="7">
        <v>0</v>
      </c>
      <c r="H250" s="5">
        <v>26946</v>
      </c>
    </row>
    <row r="251" spans="1:8" x14ac:dyDescent="0.25">
      <c r="A251" s="304">
        <v>81</v>
      </c>
      <c r="B251" s="2">
        <v>75</v>
      </c>
      <c r="C251" s="2">
        <v>146</v>
      </c>
      <c r="D251" s="2" t="s">
        <v>105</v>
      </c>
      <c r="E251" s="4" t="s">
        <v>21</v>
      </c>
      <c r="F251" s="6">
        <v>6320476</v>
      </c>
      <c r="G251" s="8">
        <v>0</v>
      </c>
      <c r="H251" s="8">
        <v>97</v>
      </c>
    </row>
    <row r="252" spans="1:8" x14ac:dyDescent="0.25">
      <c r="A252" s="305"/>
      <c r="B252" s="2"/>
      <c r="C252" s="2"/>
      <c r="D252" s="2"/>
      <c r="E252" s="3" t="s">
        <v>34</v>
      </c>
      <c r="F252" s="5">
        <v>5251296</v>
      </c>
      <c r="G252" s="7">
        <v>0</v>
      </c>
      <c r="H252" s="7">
        <v>0</v>
      </c>
    </row>
    <row r="253" spans="1:8" x14ac:dyDescent="0.25">
      <c r="A253" s="305"/>
      <c r="B253" s="2"/>
      <c r="C253" s="2"/>
      <c r="D253" s="2"/>
      <c r="E253" s="3" t="s">
        <v>35</v>
      </c>
      <c r="F253" s="5">
        <v>172367</v>
      </c>
      <c r="G253" s="7">
        <v>0</v>
      </c>
      <c r="H253" s="7">
        <v>0</v>
      </c>
    </row>
    <row r="254" spans="1:8" x14ac:dyDescent="0.25">
      <c r="A254" s="305"/>
      <c r="B254" s="2"/>
      <c r="C254" s="2"/>
      <c r="D254" s="2"/>
      <c r="E254" s="3" t="s">
        <v>22</v>
      </c>
      <c r="F254" s="5">
        <v>866999</v>
      </c>
      <c r="G254" s="7">
        <v>0</v>
      </c>
      <c r="H254" s="7">
        <v>0</v>
      </c>
    </row>
    <row r="255" spans="1:8" x14ac:dyDescent="0.25">
      <c r="A255" s="306"/>
      <c r="B255" s="2"/>
      <c r="C255" s="2"/>
      <c r="D255" s="2"/>
      <c r="E255" s="3" t="s">
        <v>23</v>
      </c>
      <c r="F255" s="5">
        <v>29814</v>
      </c>
      <c r="G255" s="7">
        <v>0</v>
      </c>
      <c r="H255" s="7">
        <v>97</v>
      </c>
    </row>
    <row r="256" spans="1:8" x14ac:dyDescent="0.25">
      <c r="A256" s="304">
        <v>82</v>
      </c>
      <c r="B256" s="2">
        <v>75</v>
      </c>
      <c r="C256" s="2">
        <v>4000</v>
      </c>
      <c r="D256" s="2" t="s">
        <v>106</v>
      </c>
      <c r="E256" s="4" t="s">
        <v>21</v>
      </c>
      <c r="F256" s="6">
        <v>1584311</v>
      </c>
      <c r="G256" s="8">
        <v>0</v>
      </c>
      <c r="H256" s="8">
        <v>0</v>
      </c>
    </row>
    <row r="257" spans="1:8" x14ac:dyDescent="0.25">
      <c r="A257" s="305"/>
      <c r="B257" s="2"/>
      <c r="C257" s="2"/>
      <c r="D257" s="2"/>
      <c r="E257" s="3" t="s">
        <v>34</v>
      </c>
      <c r="F257" s="5">
        <v>1475784</v>
      </c>
      <c r="G257" s="7">
        <v>0</v>
      </c>
      <c r="H257" s="7">
        <v>0</v>
      </c>
    </row>
    <row r="258" spans="1:8" x14ac:dyDescent="0.25">
      <c r="A258" s="306"/>
      <c r="B258" s="2"/>
      <c r="C258" s="2"/>
      <c r="D258" s="2"/>
      <c r="E258" s="3" t="s">
        <v>22</v>
      </c>
      <c r="F258" s="5">
        <v>108527</v>
      </c>
      <c r="G258" s="7">
        <v>0</v>
      </c>
      <c r="H258" s="7">
        <v>0</v>
      </c>
    </row>
    <row r="259" spans="1:8" x14ac:dyDescent="0.25">
      <c r="A259" s="304">
        <v>83</v>
      </c>
      <c r="B259" s="2">
        <v>75</v>
      </c>
      <c r="C259" s="2">
        <v>962</v>
      </c>
      <c r="D259" s="2" t="s">
        <v>107</v>
      </c>
      <c r="E259" s="4" t="s">
        <v>21</v>
      </c>
      <c r="F259" s="6">
        <v>3562172</v>
      </c>
      <c r="G259" s="8">
        <v>0</v>
      </c>
      <c r="H259" s="8">
        <v>0</v>
      </c>
    </row>
    <row r="260" spans="1:8" x14ac:dyDescent="0.25">
      <c r="A260" s="305"/>
      <c r="B260" s="2"/>
      <c r="C260" s="2"/>
      <c r="D260" s="2"/>
      <c r="E260" s="3" t="s">
        <v>35</v>
      </c>
      <c r="F260" s="5">
        <v>2669592</v>
      </c>
      <c r="G260" s="7">
        <v>0</v>
      </c>
      <c r="H260" s="7">
        <v>0</v>
      </c>
    </row>
    <row r="261" spans="1:8" x14ac:dyDescent="0.25">
      <c r="A261" s="305"/>
      <c r="B261" s="2"/>
      <c r="C261" s="2"/>
      <c r="D261" s="2"/>
      <c r="E261" s="3" t="s">
        <v>22</v>
      </c>
      <c r="F261" s="5">
        <v>883605</v>
      </c>
      <c r="G261" s="7">
        <v>0</v>
      </c>
      <c r="H261" s="7">
        <v>0</v>
      </c>
    </row>
    <row r="262" spans="1:8" x14ac:dyDescent="0.25">
      <c r="A262" s="306"/>
      <c r="B262" s="2"/>
      <c r="C262" s="2"/>
      <c r="D262" s="2"/>
      <c r="E262" s="3" t="s">
        <v>23</v>
      </c>
      <c r="F262" s="5">
        <v>8975</v>
      </c>
      <c r="G262" s="7">
        <v>0</v>
      </c>
      <c r="H262" s="7">
        <v>0</v>
      </c>
    </row>
    <row r="263" spans="1:8" x14ac:dyDescent="0.25">
      <c r="A263" s="304">
        <v>84</v>
      </c>
      <c r="B263" s="2">
        <v>87</v>
      </c>
      <c r="C263" s="2">
        <v>933</v>
      </c>
      <c r="D263" s="2" t="s">
        <v>108</v>
      </c>
      <c r="E263" s="4" t="s">
        <v>21</v>
      </c>
      <c r="F263" s="6">
        <v>259845</v>
      </c>
      <c r="G263" s="8">
        <v>0</v>
      </c>
      <c r="H263" s="8">
        <v>0</v>
      </c>
    </row>
    <row r="264" spans="1:8" x14ac:dyDescent="0.25">
      <c r="A264" s="306"/>
      <c r="B264" s="2"/>
      <c r="C264" s="2"/>
      <c r="D264" s="2"/>
      <c r="E264" s="3" t="s">
        <v>22</v>
      </c>
      <c r="F264" s="5">
        <v>259845</v>
      </c>
      <c r="G264" s="7">
        <v>0</v>
      </c>
      <c r="H264" s="7">
        <v>0</v>
      </c>
    </row>
    <row r="265" spans="1:8" ht="30" x14ac:dyDescent="0.25">
      <c r="A265" s="304">
        <v>85</v>
      </c>
      <c r="B265" s="2">
        <v>98</v>
      </c>
      <c r="C265" s="2">
        <v>1501</v>
      </c>
      <c r="D265" s="48" t="s">
        <v>89</v>
      </c>
      <c r="E265" s="4" t="s">
        <v>21</v>
      </c>
      <c r="F265" s="6"/>
      <c r="G265" s="8">
        <v>0</v>
      </c>
      <c r="H265" s="8">
        <v>0</v>
      </c>
    </row>
    <row r="266" spans="1:8" x14ac:dyDescent="0.25">
      <c r="A266" s="305"/>
      <c r="B266" s="2"/>
      <c r="C266" s="2"/>
      <c r="D266" s="48"/>
      <c r="E266" s="3" t="s">
        <v>22</v>
      </c>
      <c r="F266" s="5"/>
      <c r="G266" s="7">
        <v>0</v>
      </c>
      <c r="H266" s="7">
        <v>0</v>
      </c>
    </row>
    <row r="267" spans="1:8" x14ac:dyDescent="0.25">
      <c r="A267" s="306"/>
      <c r="B267" s="2"/>
      <c r="C267" s="2"/>
      <c r="D267" s="48"/>
      <c r="E267" s="3" t="s">
        <v>23</v>
      </c>
      <c r="F267" s="5"/>
      <c r="G267" s="7">
        <v>0</v>
      </c>
      <c r="H267" s="7">
        <v>0</v>
      </c>
    </row>
    <row r="268" spans="1:8" s="131" customFormat="1" ht="26.25" x14ac:dyDescent="0.25">
      <c r="A268" s="335">
        <v>86</v>
      </c>
      <c r="B268" s="108">
        <v>31</v>
      </c>
      <c r="C268" s="108" t="s">
        <v>110</v>
      </c>
      <c r="D268" s="109" t="s">
        <v>111</v>
      </c>
      <c r="E268" s="110" t="s">
        <v>21</v>
      </c>
      <c r="F268" s="111">
        <f>F269+F271+F272+F273+F270</f>
        <v>967375677</v>
      </c>
      <c r="G268" s="111">
        <f>G269+G270+G271+G272+G273</f>
        <v>6305</v>
      </c>
      <c r="H268" s="111">
        <f>H269+H271+H272+H273</f>
        <v>159524344</v>
      </c>
    </row>
    <row r="269" spans="1:8" s="131" customFormat="1" ht="15.75" x14ac:dyDescent="0.25">
      <c r="A269" s="336"/>
      <c r="B269" s="108"/>
      <c r="C269" s="108"/>
      <c r="D269" s="109"/>
      <c r="E269" s="112" t="s">
        <v>34</v>
      </c>
      <c r="F269" s="113">
        <v>525409551</v>
      </c>
      <c r="G269" s="113">
        <v>2833</v>
      </c>
      <c r="H269" s="113">
        <v>887773</v>
      </c>
    </row>
    <row r="270" spans="1:8" s="131" customFormat="1" ht="15.75" x14ac:dyDescent="0.25">
      <c r="A270" s="336"/>
      <c r="B270" s="108"/>
      <c r="C270" s="108"/>
      <c r="D270" s="109"/>
      <c r="E270" s="112" t="s">
        <v>131</v>
      </c>
      <c r="F270" s="113">
        <v>1446921</v>
      </c>
      <c r="G270" s="113">
        <v>2748</v>
      </c>
      <c r="H270" s="113">
        <v>0</v>
      </c>
    </row>
    <row r="271" spans="1:8" s="131" customFormat="1" ht="15.75" x14ac:dyDescent="0.25">
      <c r="A271" s="336"/>
      <c r="B271" s="108"/>
      <c r="C271" s="108"/>
      <c r="D271" s="109"/>
      <c r="E271" s="112" t="s">
        <v>35</v>
      </c>
      <c r="F271" s="113">
        <v>66495303</v>
      </c>
      <c r="G271" s="113">
        <v>722</v>
      </c>
      <c r="H271" s="113">
        <v>98683</v>
      </c>
    </row>
    <row r="272" spans="1:8" s="131" customFormat="1" ht="15.75" x14ac:dyDescent="0.25">
      <c r="A272" s="336"/>
      <c r="B272" s="108"/>
      <c r="C272" s="108"/>
      <c r="D272" s="109"/>
      <c r="E272" s="112" t="s">
        <v>22</v>
      </c>
      <c r="F272" s="113">
        <v>172011827</v>
      </c>
      <c r="G272" s="113">
        <v>2</v>
      </c>
      <c r="H272" s="113">
        <v>11601990</v>
      </c>
    </row>
    <row r="273" spans="1:8" s="131" customFormat="1" ht="15.75" x14ac:dyDescent="0.25">
      <c r="A273" s="337"/>
      <c r="B273" s="108"/>
      <c r="C273" s="108"/>
      <c r="D273" s="109"/>
      <c r="E273" s="112" t="s">
        <v>23</v>
      </c>
      <c r="F273" s="113">
        <v>202012075</v>
      </c>
      <c r="G273" s="113">
        <v>0</v>
      </c>
      <c r="H273" s="113">
        <v>146935898</v>
      </c>
    </row>
    <row r="274" spans="1:8" s="131" customFormat="1" ht="15.75" x14ac:dyDescent="0.25">
      <c r="A274" s="335">
        <v>87</v>
      </c>
      <c r="B274" s="108">
        <v>31</v>
      </c>
      <c r="C274" s="108">
        <v>2363</v>
      </c>
      <c r="D274" s="109" t="s">
        <v>112</v>
      </c>
      <c r="E274" s="110" t="s">
        <v>21</v>
      </c>
      <c r="F274" s="111">
        <f>F275+F276+F277</f>
        <v>117053563</v>
      </c>
      <c r="G274" s="111">
        <f>G275+G276+G277</f>
        <v>11</v>
      </c>
      <c r="H274" s="111">
        <f>H275+H276+H277</f>
        <v>45013361</v>
      </c>
    </row>
    <row r="275" spans="1:8" s="131" customFormat="1" ht="15.75" x14ac:dyDescent="0.25">
      <c r="A275" s="336"/>
      <c r="B275" s="108"/>
      <c r="C275" s="108"/>
      <c r="D275" s="109"/>
      <c r="E275" s="112" t="s">
        <v>35</v>
      </c>
      <c r="F275" s="113">
        <v>8782926</v>
      </c>
      <c r="G275" s="113">
        <v>11</v>
      </c>
      <c r="H275" s="113">
        <v>0</v>
      </c>
    </row>
    <row r="276" spans="1:8" s="131" customFormat="1" ht="15.75" x14ac:dyDescent="0.25">
      <c r="A276" s="336"/>
      <c r="B276" s="108"/>
      <c r="C276" s="108"/>
      <c r="D276" s="114"/>
      <c r="E276" s="112" t="s">
        <v>22</v>
      </c>
      <c r="F276" s="113">
        <v>43192212</v>
      </c>
      <c r="G276" s="113">
        <v>0</v>
      </c>
      <c r="H276" s="113">
        <v>0</v>
      </c>
    </row>
    <row r="277" spans="1:8" s="131" customFormat="1" ht="15.75" x14ac:dyDescent="0.25">
      <c r="A277" s="336"/>
      <c r="B277" s="115"/>
      <c r="C277" s="115"/>
      <c r="D277" s="114"/>
      <c r="E277" s="112" t="s">
        <v>23</v>
      </c>
      <c r="F277" s="113">
        <v>65078425</v>
      </c>
      <c r="G277" s="113">
        <v>0</v>
      </c>
      <c r="H277" s="113">
        <v>45013361</v>
      </c>
    </row>
    <row r="278" spans="1:8" s="131" customFormat="1" ht="15.75" customHeight="1" x14ac:dyDescent="0.25">
      <c r="A278" s="338"/>
      <c r="B278" s="116"/>
      <c r="C278" s="117"/>
      <c r="D278" s="118" t="s">
        <v>109</v>
      </c>
      <c r="E278" s="110" t="s">
        <v>21</v>
      </c>
      <c r="F278" s="111">
        <f>F279+F281+F282+F283+F280</f>
        <v>1414418293</v>
      </c>
      <c r="G278" s="111">
        <f>G279+G280+G281+G282+G283</f>
        <v>33276</v>
      </c>
      <c r="H278" s="111">
        <f>H279+H280+H281+H282+H283</f>
        <v>266513191</v>
      </c>
    </row>
    <row r="279" spans="1:8" s="131" customFormat="1" ht="15.75" x14ac:dyDescent="0.25">
      <c r="A279" s="339"/>
      <c r="B279" s="116"/>
      <c r="C279" s="116"/>
      <c r="D279" s="119"/>
      <c r="E279" s="112" t="s">
        <v>34</v>
      </c>
      <c r="F279" s="113">
        <f>F36+F44+F55+F63+F66+F71+F93+F104+F118+F123+F134+F141+F146+F153+F181+F184+F196+F213+F222+F226+F249+F252+F257+F269</f>
        <v>615475300</v>
      </c>
      <c r="G279" s="113">
        <f>G93+G181+G269</f>
        <v>11053</v>
      </c>
      <c r="H279" s="113">
        <f>H269</f>
        <v>887773</v>
      </c>
    </row>
    <row r="280" spans="1:8" s="131" customFormat="1" ht="15.75" x14ac:dyDescent="0.25">
      <c r="A280" s="339"/>
      <c r="B280" s="116"/>
      <c r="C280" s="116"/>
      <c r="D280" s="119"/>
      <c r="E280" s="112" t="s">
        <v>131</v>
      </c>
      <c r="F280" s="113">
        <f>F270</f>
        <v>1446921</v>
      </c>
      <c r="G280" s="113">
        <v>2748</v>
      </c>
      <c r="H280" s="113">
        <v>0</v>
      </c>
    </row>
    <row r="281" spans="1:8" s="131" customFormat="1" ht="15.75" x14ac:dyDescent="0.25">
      <c r="A281" s="339"/>
      <c r="B281" s="116"/>
      <c r="C281" s="116"/>
      <c r="D281" s="119"/>
      <c r="E281" s="112" t="s">
        <v>35</v>
      </c>
      <c r="F281" s="113">
        <f>F37+F48+F67+F73+F115+F119+F127+F142+F154+F161+F197+F220+F227+F234+F253+F260+F271+F275+F191</f>
        <v>114094982</v>
      </c>
      <c r="G281" s="113">
        <f>G271+G275</f>
        <v>733</v>
      </c>
      <c r="H281" s="113">
        <f>H37+H271+H275</f>
        <v>121561</v>
      </c>
    </row>
    <row r="282" spans="1:8" s="131" customFormat="1" ht="15.75" x14ac:dyDescent="0.25">
      <c r="A282" s="339"/>
      <c r="B282" s="116"/>
      <c r="C282" s="116"/>
      <c r="D282" s="119"/>
      <c r="E282" s="112" t="s">
        <v>22</v>
      </c>
      <c r="F282" s="113">
        <f>F10+F15+F18+F20+F23+F25+F28+F31+F34+F38+F41+F45+F49+F52+F56+F58+F61+F64+F68+F74+F77+F80+F82+F85+F88+F90+F94+F96+F98+F100+F102+F105+F110+F112+F116+F120+F124+F128+F131+F135+F138+F143+F147+F150+F155+F158+F162+F165+F168+F170+F172+F175+F178+F182+F185+F188+F193+F198+F201+F203+F206+F208+F211+F217+F223+F228+F231+F237+F240+F243+F246+F254+F258+F261+F264+F266+F272+F276</f>
        <v>319401061</v>
      </c>
      <c r="G282" s="113">
        <f>G85+G182+G272+G276</f>
        <v>4098</v>
      </c>
      <c r="H282" s="113">
        <f>H15+H23+H34+H38+H105+H237+H272+H276</f>
        <v>12900686</v>
      </c>
    </row>
    <row r="283" spans="1:8" s="131" customFormat="1" ht="15.75" x14ac:dyDescent="0.25">
      <c r="A283" s="340"/>
      <c r="B283" s="116"/>
      <c r="C283" s="116"/>
      <c r="D283" s="119"/>
      <c r="E283" s="121" t="s">
        <v>23</v>
      </c>
      <c r="F283" s="113">
        <f>F11+F13+F16+F21+F26+F29+F32+F39+F42+F46+F50+F53+F59+F69+F75+F78+F83+F86+F91+F106+F108+F113+F121+F125+F129+F132+F136+F139+F144+F148+F151+F156+F159+F163+F166+F173+F176+F179+F186+F189+F194+F199+F204+F209+F215+F218+F224+F229+F232+F235+F238+F241+F244+F247+F250+F255+F262+F267+F273+F277</f>
        <v>364000029</v>
      </c>
      <c r="G283" s="113">
        <f>G86+G273+G277</f>
        <v>14644</v>
      </c>
      <c r="H283" s="113">
        <f>H11+H16+H26+H32+H39+H46+H53+H69+H86+H106+H132+H136+H139+H144+H148+H151+H159+H163+H166+H173+H179+H194+H204+H232+H235+H241+H250+H255+H273+H277</f>
        <v>252603171</v>
      </c>
    </row>
  </sheetData>
  <autoFilter ref="A7:H283"/>
  <mergeCells count="92">
    <mergeCell ref="A268:A273"/>
    <mergeCell ref="A274:A277"/>
    <mergeCell ref="A278:A283"/>
    <mergeCell ref="A265:A267"/>
    <mergeCell ref="A245:A247"/>
    <mergeCell ref="A248:A250"/>
    <mergeCell ref="A251:A255"/>
    <mergeCell ref="A256:A258"/>
    <mergeCell ref="A259:A262"/>
    <mergeCell ref="A263:A264"/>
    <mergeCell ref="A242:A244"/>
    <mergeCell ref="A210:A211"/>
    <mergeCell ref="A212:A213"/>
    <mergeCell ref="A214:A215"/>
    <mergeCell ref="A216:A218"/>
    <mergeCell ref="A219:A220"/>
    <mergeCell ref="A221:A224"/>
    <mergeCell ref="A225:A229"/>
    <mergeCell ref="A230:A232"/>
    <mergeCell ref="A233:A235"/>
    <mergeCell ref="A236:A238"/>
    <mergeCell ref="A239:A241"/>
    <mergeCell ref="A200:A201"/>
    <mergeCell ref="A202:A204"/>
    <mergeCell ref="A205:A206"/>
    <mergeCell ref="A207:A209"/>
    <mergeCell ref="A180:A182"/>
    <mergeCell ref="A183:A186"/>
    <mergeCell ref="A187:A189"/>
    <mergeCell ref="A190:A191"/>
    <mergeCell ref="A192:A194"/>
    <mergeCell ref="A195:A199"/>
    <mergeCell ref="A177:A179"/>
    <mergeCell ref="A140:A144"/>
    <mergeCell ref="A145:A148"/>
    <mergeCell ref="A149:A151"/>
    <mergeCell ref="A152:A156"/>
    <mergeCell ref="A157:A159"/>
    <mergeCell ref="A160:A163"/>
    <mergeCell ref="A164:A166"/>
    <mergeCell ref="A167:A168"/>
    <mergeCell ref="A169:A170"/>
    <mergeCell ref="A171:A173"/>
    <mergeCell ref="A174:A176"/>
    <mergeCell ref="A137:A139"/>
    <mergeCell ref="A101:A102"/>
    <mergeCell ref="A103:A106"/>
    <mergeCell ref="A107:A108"/>
    <mergeCell ref="A109:A110"/>
    <mergeCell ref="A111:A113"/>
    <mergeCell ref="A114:A116"/>
    <mergeCell ref="A117:A121"/>
    <mergeCell ref="A122:A125"/>
    <mergeCell ref="A126:A129"/>
    <mergeCell ref="A130:A132"/>
    <mergeCell ref="A133:A136"/>
    <mergeCell ref="A99:A100"/>
    <mergeCell ref="A70:A71"/>
    <mergeCell ref="A72:A75"/>
    <mergeCell ref="A76:A78"/>
    <mergeCell ref="A79:A80"/>
    <mergeCell ref="A81:A83"/>
    <mergeCell ref="A84:A86"/>
    <mergeCell ref="A87:A88"/>
    <mergeCell ref="A89:A91"/>
    <mergeCell ref="A92:A94"/>
    <mergeCell ref="A95:A96"/>
    <mergeCell ref="A97:A98"/>
    <mergeCell ref="A65:A69"/>
    <mergeCell ref="A30:A32"/>
    <mergeCell ref="A33:A34"/>
    <mergeCell ref="A35:A39"/>
    <mergeCell ref="A40:A42"/>
    <mergeCell ref="A43:A46"/>
    <mergeCell ref="A47:A50"/>
    <mergeCell ref="A51:A53"/>
    <mergeCell ref="A54:A56"/>
    <mergeCell ref="A57:A59"/>
    <mergeCell ref="A60:A61"/>
    <mergeCell ref="A62:A64"/>
    <mergeCell ref="A27:A29"/>
    <mergeCell ref="A1:H1"/>
    <mergeCell ref="A2:H2"/>
    <mergeCell ref="A3:H3"/>
    <mergeCell ref="A8:H8"/>
    <mergeCell ref="A9:A11"/>
    <mergeCell ref="A12:A13"/>
    <mergeCell ref="A14:A16"/>
    <mergeCell ref="A17:A18"/>
    <mergeCell ref="A19:A21"/>
    <mergeCell ref="A22:A23"/>
    <mergeCell ref="A24:A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topLeftCell="A263" workbookViewId="0">
      <selection activeCell="E224" sqref="E224"/>
    </sheetView>
  </sheetViews>
  <sheetFormatPr defaultRowHeight="15" x14ac:dyDescent="0.25"/>
  <cols>
    <col min="1" max="1" width="6.85546875" style="132" customWidth="1"/>
    <col min="2" max="2" width="8" style="132" customWidth="1"/>
    <col min="3" max="3" width="12.28515625" style="132" bestFit="1" customWidth="1"/>
    <col min="4" max="4" width="36.5703125" style="132" bestFit="1" customWidth="1"/>
    <col min="5" max="5" width="16.5703125" style="132" bestFit="1" customWidth="1"/>
    <col min="6" max="6" width="13.5703125" style="132" bestFit="1" customWidth="1"/>
    <col min="7" max="7" width="14.85546875" style="132" bestFit="1" customWidth="1"/>
    <col min="8" max="8" width="22.140625" style="132" bestFit="1" customWidth="1"/>
    <col min="9" max="16384" width="9.140625" style="132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133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81"/>
    </row>
    <row r="6" spans="1:8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</row>
    <row r="8" spans="1:8" ht="45" x14ac:dyDescent="0.25">
      <c r="A8" s="304">
        <v>1</v>
      </c>
      <c r="B8" s="2">
        <v>11</v>
      </c>
      <c r="C8" s="2">
        <v>2303</v>
      </c>
      <c r="D8" s="48" t="s">
        <v>20</v>
      </c>
      <c r="E8" s="4" t="s">
        <v>21</v>
      </c>
      <c r="F8" s="6">
        <v>1696270</v>
      </c>
      <c r="G8" s="8">
        <v>0</v>
      </c>
      <c r="H8" s="6">
        <v>21122</v>
      </c>
    </row>
    <row r="9" spans="1:8" x14ac:dyDescent="0.25">
      <c r="A9" s="305"/>
      <c r="B9" s="2"/>
      <c r="C9" s="2"/>
      <c r="D9" s="48"/>
      <c r="E9" s="3" t="s">
        <v>22</v>
      </c>
      <c r="F9" s="5">
        <v>1455410</v>
      </c>
      <c r="G9" s="7">
        <v>0</v>
      </c>
      <c r="H9" s="7">
        <v>0</v>
      </c>
    </row>
    <row r="10" spans="1:8" x14ac:dyDescent="0.25">
      <c r="A10" s="306"/>
      <c r="B10" s="2"/>
      <c r="C10" s="2"/>
      <c r="D10" s="48"/>
      <c r="E10" s="3" t="s">
        <v>23</v>
      </c>
      <c r="F10" s="5">
        <v>240860</v>
      </c>
      <c r="G10" s="7">
        <v>0</v>
      </c>
      <c r="H10" s="5">
        <v>21122</v>
      </c>
    </row>
    <row r="11" spans="1:8" x14ac:dyDescent="0.25">
      <c r="A11" s="304">
        <v>2</v>
      </c>
      <c r="B11" s="2">
        <v>11</v>
      </c>
      <c r="C11" s="2">
        <v>4291</v>
      </c>
      <c r="D11" s="48" t="s">
        <v>24</v>
      </c>
      <c r="E11" s="4" t="s">
        <v>21</v>
      </c>
      <c r="F11" s="6">
        <v>14483</v>
      </c>
      <c r="G11" s="8">
        <v>0</v>
      </c>
      <c r="H11" s="8">
        <v>0</v>
      </c>
    </row>
    <row r="12" spans="1:8" x14ac:dyDescent="0.25">
      <c r="A12" s="306"/>
      <c r="B12" s="2"/>
      <c r="C12" s="2"/>
      <c r="D12" s="48"/>
      <c r="E12" s="3" t="s">
        <v>23</v>
      </c>
      <c r="F12" s="5">
        <v>14483</v>
      </c>
      <c r="G12" s="7">
        <v>0</v>
      </c>
      <c r="H12" s="7">
        <v>0</v>
      </c>
    </row>
    <row r="13" spans="1:8" ht="30" x14ac:dyDescent="0.25">
      <c r="A13" s="304">
        <v>3</v>
      </c>
      <c r="B13" s="2">
        <v>13</v>
      </c>
      <c r="C13" s="2">
        <v>4279</v>
      </c>
      <c r="D13" s="48" t="s">
        <v>25</v>
      </c>
      <c r="E13" s="4" t="s">
        <v>21</v>
      </c>
      <c r="F13" s="6">
        <v>5888890</v>
      </c>
      <c r="G13" s="8">
        <v>0</v>
      </c>
      <c r="H13" s="6">
        <v>2960604</v>
      </c>
    </row>
    <row r="14" spans="1:8" x14ac:dyDescent="0.25">
      <c r="A14" s="305"/>
      <c r="B14" s="2"/>
      <c r="C14" s="2"/>
      <c r="D14" s="48"/>
      <c r="E14" s="3" t="s">
        <v>22</v>
      </c>
      <c r="F14" s="5">
        <v>2570774</v>
      </c>
      <c r="G14" s="7">
        <v>0</v>
      </c>
      <c r="H14" s="5">
        <v>695251</v>
      </c>
    </row>
    <row r="15" spans="1:8" x14ac:dyDescent="0.25">
      <c r="A15" s="306"/>
      <c r="B15" s="2"/>
      <c r="C15" s="2"/>
      <c r="D15" s="48"/>
      <c r="E15" s="3" t="s">
        <v>23</v>
      </c>
      <c r="F15" s="5">
        <v>3318116</v>
      </c>
      <c r="G15" s="7">
        <v>0</v>
      </c>
      <c r="H15" s="5">
        <v>2265353</v>
      </c>
    </row>
    <row r="16" spans="1:8" x14ac:dyDescent="0.25">
      <c r="A16" s="304">
        <v>4</v>
      </c>
      <c r="B16" s="2">
        <v>13</v>
      </c>
      <c r="C16" s="2">
        <v>4280</v>
      </c>
      <c r="D16" s="48" t="s">
        <v>26</v>
      </c>
      <c r="E16" s="4" t="s">
        <v>21</v>
      </c>
      <c r="F16" s="6">
        <v>29131</v>
      </c>
      <c r="G16" s="8">
        <v>0</v>
      </c>
      <c r="H16" s="8">
        <v>0</v>
      </c>
    </row>
    <row r="17" spans="1:8" x14ac:dyDescent="0.25">
      <c r="A17" s="306"/>
      <c r="B17" s="2"/>
      <c r="C17" s="2"/>
      <c r="D17" s="48"/>
      <c r="E17" s="3" t="s">
        <v>22</v>
      </c>
      <c r="F17" s="5">
        <v>29131</v>
      </c>
      <c r="G17" s="7">
        <v>0</v>
      </c>
      <c r="H17" s="7">
        <v>0</v>
      </c>
    </row>
    <row r="18" spans="1:8" x14ac:dyDescent="0.25">
      <c r="A18" s="304">
        <v>5</v>
      </c>
      <c r="B18" s="2">
        <v>13</v>
      </c>
      <c r="C18" s="2">
        <v>4281</v>
      </c>
      <c r="D18" s="48" t="s">
        <v>27</v>
      </c>
      <c r="E18" s="4" t="s">
        <v>21</v>
      </c>
      <c r="F18" s="6">
        <v>183864</v>
      </c>
      <c r="G18" s="8">
        <v>0</v>
      </c>
      <c r="H18" s="8">
        <v>0</v>
      </c>
    </row>
    <row r="19" spans="1:8" x14ac:dyDescent="0.25">
      <c r="A19" s="305"/>
      <c r="B19" s="2"/>
      <c r="C19" s="2"/>
      <c r="D19" s="48"/>
      <c r="E19" s="3" t="s">
        <v>22</v>
      </c>
      <c r="F19" s="5">
        <v>106824</v>
      </c>
      <c r="G19" s="7">
        <v>0</v>
      </c>
      <c r="H19" s="7">
        <v>0</v>
      </c>
    </row>
    <row r="20" spans="1:8" x14ac:dyDescent="0.25">
      <c r="A20" s="306"/>
      <c r="B20" s="2"/>
      <c r="C20" s="2"/>
      <c r="D20" s="48"/>
      <c r="E20" s="3" t="s">
        <v>23</v>
      </c>
      <c r="F20" s="5">
        <v>77040</v>
      </c>
      <c r="G20" s="7">
        <v>0</v>
      </c>
      <c r="H20" s="7">
        <v>0</v>
      </c>
    </row>
    <row r="21" spans="1:8" x14ac:dyDescent="0.25">
      <c r="A21" s="304">
        <v>6</v>
      </c>
      <c r="B21" s="2">
        <v>13</v>
      </c>
      <c r="C21" s="2">
        <v>4282</v>
      </c>
      <c r="D21" s="48" t="s">
        <v>28</v>
      </c>
      <c r="E21" s="4" t="s">
        <v>21</v>
      </c>
      <c r="F21" s="6">
        <v>412099</v>
      </c>
      <c r="G21" s="8">
        <v>0</v>
      </c>
      <c r="H21" s="6">
        <v>389228</v>
      </c>
    </row>
    <row r="22" spans="1:8" x14ac:dyDescent="0.25">
      <c r="A22" s="306"/>
      <c r="B22" s="2"/>
      <c r="C22" s="2"/>
      <c r="D22" s="48"/>
      <c r="E22" s="3" t="s">
        <v>22</v>
      </c>
      <c r="F22" s="5">
        <v>412099</v>
      </c>
      <c r="G22" s="7">
        <v>0</v>
      </c>
      <c r="H22" s="5">
        <v>389228</v>
      </c>
    </row>
    <row r="23" spans="1:8" ht="30" x14ac:dyDescent="0.25">
      <c r="A23" s="304">
        <v>7</v>
      </c>
      <c r="B23" s="2">
        <v>13</v>
      </c>
      <c r="C23" s="2">
        <v>4283</v>
      </c>
      <c r="D23" s="48" t="s">
        <v>122</v>
      </c>
      <c r="E23" s="4" t="s">
        <v>21</v>
      </c>
      <c r="F23" s="6">
        <v>60736</v>
      </c>
      <c r="G23" s="8">
        <v>0</v>
      </c>
      <c r="H23" s="6">
        <v>49336</v>
      </c>
    </row>
    <row r="24" spans="1:8" x14ac:dyDescent="0.25">
      <c r="A24" s="305"/>
      <c r="B24" s="2"/>
      <c r="C24" s="2"/>
      <c r="D24" s="48"/>
      <c r="E24" s="3" t="s">
        <v>22</v>
      </c>
      <c r="F24" s="5">
        <v>11400</v>
      </c>
      <c r="G24" s="7">
        <v>0</v>
      </c>
      <c r="H24" s="7">
        <v>0</v>
      </c>
    </row>
    <row r="25" spans="1:8" x14ac:dyDescent="0.25">
      <c r="A25" s="306"/>
      <c r="B25" s="2"/>
      <c r="C25" s="2"/>
      <c r="D25" s="48"/>
      <c r="E25" s="3" t="s">
        <v>23</v>
      </c>
      <c r="F25" s="5">
        <v>49336</v>
      </c>
      <c r="G25" s="7">
        <v>0</v>
      </c>
      <c r="H25" s="5">
        <v>49336</v>
      </c>
    </row>
    <row r="26" spans="1:8" x14ac:dyDescent="0.25">
      <c r="A26" s="304">
        <v>8</v>
      </c>
      <c r="B26" s="2">
        <v>14</v>
      </c>
      <c r="C26" s="2">
        <v>4269</v>
      </c>
      <c r="D26" s="48" t="s">
        <v>30</v>
      </c>
      <c r="E26" s="4" t="s">
        <v>21</v>
      </c>
      <c r="F26" s="6">
        <v>1319911</v>
      </c>
      <c r="G26" s="8">
        <v>0</v>
      </c>
      <c r="H26" s="8">
        <v>0</v>
      </c>
    </row>
    <row r="27" spans="1:8" x14ac:dyDescent="0.25">
      <c r="A27" s="305"/>
      <c r="B27" s="2"/>
      <c r="C27" s="2"/>
      <c r="D27" s="48"/>
      <c r="E27" s="3" t="s">
        <v>22</v>
      </c>
      <c r="F27" s="5">
        <v>918478</v>
      </c>
      <c r="G27" s="7">
        <v>0</v>
      </c>
      <c r="H27" s="7">
        <v>0</v>
      </c>
    </row>
    <row r="28" spans="1:8" x14ac:dyDescent="0.25">
      <c r="A28" s="306"/>
      <c r="B28" s="2"/>
      <c r="C28" s="2"/>
      <c r="D28" s="48"/>
      <c r="E28" s="3" t="s">
        <v>23</v>
      </c>
      <c r="F28" s="5">
        <v>401433</v>
      </c>
      <c r="G28" s="7">
        <v>0</v>
      </c>
      <c r="H28" s="7">
        <v>0</v>
      </c>
    </row>
    <row r="29" spans="1:8" ht="30" x14ac:dyDescent="0.25">
      <c r="A29" s="304">
        <v>9</v>
      </c>
      <c r="B29" s="2">
        <v>15</v>
      </c>
      <c r="C29" s="2">
        <v>2033</v>
      </c>
      <c r="D29" s="48" t="s">
        <v>31</v>
      </c>
      <c r="E29" s="4" t="s">
        <v>21</v>
      </c>
      <c r="F29" s="6">
        <v>1122135</v>
      </c>
      <c r="G29" s="8">
        <v>0</v>
      </c>
      <c r="H29" s="6">
        <v>325121</v>
      </c>
    </row>
    <row r="30" spans="1:8" x14ac:dyDescent="0.25">
      <c r="A30" s="305"/>
      <c r="B30" s="2"/>
      <c r="C30" s="2"/>
      <c r="D30" s="48"/>
      <c r="E30" s="3" t="s">
        <v>22</v>
      </c>
      <c r="F30" s="5">
        <v>459987</v>
      </c>
      <c r="G30" s="7">
        <v>0</v>
      </c>
      <c r="H30" s="7">
        <v>0</v>
      </c>
    </row>
    <row r="31" spans="1:8" x14ac:dyDescent="0.25">
      <c r="A31" s="306"/>
      <c r="B31" s="2"/>
      <c r="C31" s="2"/>
      <c r="D31" s="48"/>
      <c r="E31" s="3" t="s">
        <v>23</v>
      </c>
      <c r="F31" s="5">
        <v>662148</v>
      </c>
      <c r="G31" s="7">
        <v>0</v>
      </c>
      <c r="H31" s="5">
        <v>325121</v>
      </c>
    </row>
    <row r="32" spans="1:8" x14ac:dyDescent="0.25">
      <c r="A32" s="304">
        <v>10</v>
      </c>
      <c r="B32" s="2">
        <v>15</v>
      </c>
      <c r="C32" s="2">
        <v>4352</v>
      </c>
      <c r="D32" s="48" t="s">
        <v>32</v>
      </c>
      <c r="E32" s="4" t="s">
        <v>21</v>
      </c>
      <c r="F32" s="6">
        <v>1250493</v>
      </c>
      <c r="G32" s="8">
        <v>0</v>
      </c>
      <c r="H32" s="8">
        <v>395</v>
      </c>
    </row>
    <row r="33" spans="1:8" x14ac:dyDescent="0.25">
      <c r="A33" s="306"/>
      <c r="B33" s="2"/>
      <c r="C33" s="2"/>
      <c r="D33" s="48"/>
      <c r="E33" s="3" t="s">
        <v>22</v>
      </c>
      <c r="F33" s="5">
        <v>1250493</v>
      </c>
      <c r="G33" s="7">
        <v>0</v>
      </c>
      <c r="H33" s="7">
        <v>395</v>
      </c>
    </row>
    <row r="34" spans="1:8" ht="30" x14ac:dyDescent="0.25">
      <c r="A34" s="304">
        <v>11</v>
      </c>
      <c r="B34" s="2">
        <v>15</v>
      </c>
      <c r="C34" s="2">
        <v>901</v>
      </c>
      <c r="D34" s="48" t="s">
        <v>33</v>
      </c>
      <c r="E34" s="4" t="s">
        <v>21</v>
      </c>
      <c r="F34" s="6">
        <v>68681334</v>
      </c>
      <c r="G34" s="8">
        <v>0</v>
      </c>
      <c r="H34" s="6">
        <v>23612405</v>
      </c>
    </row>
    <row r="35" spans="1:8" x14ac:dyDescent="0.25">
      <c r="A35" s="305"/>
      <c r="B35" s="2"/>
      <c r="C35" s="2"/>
      <c r="D35" s="48"/>
      <c r="E35" s="3" t="s">
        <v>34</v>
      </c>
      <c r="F35" s="5">
        <v>23304968</v>
      </c>
      <c r="G35" s="7">
        <v>0</v>
      </c>
      <c r="H35" s="7">
        <v>0</v>
      </c>
    </row>
    <row r="36" spans="1:8" x14ac:dyDescent="0.25">
      <c r="A36" s="305"/>
      <c r="B36" s="2"/>
      <c r="C36" s="2"/>
      <c r="D36" s="48"/>
      <c r="E36" s="3" t="s">
        <v>35</v>
      </c>
      <c r="F36" s="5">
        <v>92711</v>
      </c>
      <c r="G36" s="7">
        <v>0</v>
      </c>
      <c r="H36" s="5">
        <v>92711</v>
      </c>
    </row>
    <row r="37" spans="1:8" x14ac:dyDescent="0.25">
      <c r="A37" s="305"/>
      <c r="B37" s="2"/>
      <c r="C37" s="2"/>
      <c r="D37" s="48"/>
      <c r="E37" s="3" t="s">
        <v>22</v>
      </c>
      <c r="F37" s="5">
        <v>13300068</v>
      </c>
      <c r="G37" s="7">
        <v>0</v>
      </c>
      <c r="H37" s="5">
        <v>428997</v>
      </c>
    </row>
    <row r="38" spans="1:8" x14ac:dyDescent="0.25">
      <c r="A38" s="306"/>
      <c r="B38" s="2"/>
      <c r="C38" s="2"/>
      <c r="D38" s="48"/>
      <c r="E38" s="3" t="s">
        <v>23</v>
      </c>
      <c r="F38" s="5">
        <v>31983587</v>
      </c>
      <c r="G38" s="7">
        <v>0</v>
      </c>
      <c r="H38" s="5">
        <v>23090697</v>
      </c>
    </row>
    <row r="39" spans="1:8" x14ac:dyDescent="0.25">
      <c r="A39" s="304">
        <v>12</v>
      </c>
      <c r="B39" s="2">
        <v>16</v>
      </c>
      <c r="C39" s="2">
        <v>2525</v>
      </c>
      <c r="D39" s="48" t="s">
        <v>36</v>
      </c>
      <c r="E39" s="4" t="s">
        <v>21</v>
      </c>
      <c r="F39" s="6">
        <v>2534028</v>
      </c>
      <c r="G39" s="8">
        <v>0</v>
      </c>
      <c r="H39" s="8">
        <v>0</v>
      </c>
    </row>
    <row r="40" spans="1:8" x14ac:dyDescent="0.25">
      <c r="A40" s="305"/>
      <c r="B40" s="2"/>
      <c r="C40" s="2"/>
      <c r="D40" s="48"/>
      <c r="E40" s="3" t="s">
        <v>22</v>
      </c>
      <c r="F40" s="5">
        <v>2446480</v>
      </c>
      <c r="G40" s="7">
        <v>0</v>
      </c>
      <c r="H40" s="7">
        <v>0</v>
      </c>
    </row>
    <row r="41" spans="1:8" x14ac:dyDescent="0.25">
      <c r="A41" s="306"/>
      <c r="B41" s="2"/>
      <c r="C41" s="2"/>
      <c r="D41" s="48"/>
      <c r="E41" s="3" t="s">
        <v>23</v>
      </c>
      <c r="F41" s="5">
        <v>87548</v>
      </c>
      <c r="G41" s="7">
        <v>0</v>
      </c>
      <c r="H41" s="7">
        <v>0</v>
      </c>
    </row>
    <row r="42" spans="1:8" x14ac:dyDescent="0.25">
      <c r="A42" s="304">
        <v>13</v>
      </c>
      <c r="B42" s="2">
        <v>18</v>
      </c>
      <c r="C42" s="2">
        <v>4112</v>
      </c>
      <c r="D42" s="48" t="s">
        <v>37</v>
      </c>
      <c r="E42" s="4" t="s">
        <v>21</v>
      </c>
      <c r="F42" s="6">
        <v>18714149</v>
      </c>
      <c r="G42" s="8">
        <v>0</v>
      </c>
      <c r="H42" s="6">
        <v>10058778</v>
      </c>
    </row>
    <row r="43" spans="1:8" x14ac:dyDescent="0.25">
      <c r="A43" s="305"/>
      <c r="B43" s="2"/>
      <c r="C43" s="2"/>
      <c r="D43" s="48"/>
      <c r="E43" s="3" t="s">
        <v>34</v>
      </c>
      <c r="F43" s="5">
        <v>426347</v>
      </c>
      <c r="G43" s="7">
        <v>0</v>
      </c>
      <c r="H43" s="7">
        <v>0</v>
      </c>
    </row>
    <row r="44" spans="1:8" x14ac:dyDescent="0.25">
      <c r="A44" s="305"/>
      <c r="B44" s="2"/>
      <c r="C44" s="2"/>
      <c r="D44" s="48"/>
      <c r="E44" s="3" t="s">
        <v>22</v>
      </c>
      <c r="F44" s="5">
        <v>5170046</v>
      </c>
      <c r="G44" s="7">
        <v>0</v>
      </c>
      <c r="H44" s="7">
        <v>0</v>
      </c>
    </row>
    <row r="45" spans="1:8" x14ac:dyDescent="0.25">
      <c r="A45" s="306"/>
      <c r="B45" s="2"/>
      <c r="C45" s="2"/>
      <c r="D45" s="48"/>
      <c r="E45" s="3" t="s">
        <v>23</v>
      </c>
      <c r="F45" s="5">
        <v>13117756</v>
      </c>
      <c r="G45" s="7">
        <v>0</v>
      </c>
      <c r="H45" s="5">
        <v>10058778</v>
      </c>
    </row>
    <row r="46" spans="1:8" x14ac:dyDescent="0.25">
      <c r="A46" s="304">
        <v>14</v>
      </c>
      <c r="B46" s="2">
        <v>31</v>
      </c>
      <c r="C46" s="2">
        <v>2548</v>
      </c>
      <c r="D46" s="48" t="s">
        <v>38</v>
      </c>
      <c r="E46" s="4" t="s">
        <v>21</v>
      </c>
      <c r="F46" s="6">
        <v>3781338</v>
      </c>
      <c r="G46" s="8">
        <v>0</v>
      </c>
      <c r="H46" s="8">
        <v>0</v>
      </c>
    </row>
    <row r="47" spans="1:8" x14ac:dyDescent="0.25">
      <c r="A47" s="305"/>
      <c r="B47" s="2"/>
      <c r="C47" s="2"/>
      <c r="D47" s="48"/>
      <c r="E47" s="3" t="s">
        <v>35</v>
      </c>
      <c r="F47" s="5">
        <v>651899</v>
      </c>
      <c r="G47" s="7">
        <v>0</v>
      </c>
      <c r="H47" s="7">
        <v>0</v>
      </c>
    </row>
    <row r="48" spans="1:8" x14ac:dyDescent="0.25">
      <c r="A48" s="305"/>
      <c r="B48" s="2"/>
      <c r="C48" s="2"/>
      <c r="D48" s="48"/>
      <c r="E48" s="3" t="s">
        <v>22</v>
      </c>
      <c r="F48" s="5">
        <v>2741164</v>
      </c>
      <c r="G48" s="7">
        <v>0</v>
      </c>
      <c r="H48" s="7">
        <v>0</v>
      </c>
    </row>
    <row r="49" spans="1:8" x14ac:dyDescent="0.25">
      <c r="A49" s="306"/>
      <c r="B49" s="2"/>
      <c r="C49" s="2"/>
      <c r="D49" s="48"/>
      <c r="E49" s="3" t="s">
        <v>23</v>
      </c>
      <c r="F49" s="5">
        <v>388275</v>
      </c>
      <c r="G49" s="7">
        <v>0</v>
      </c>
      <c r="H49" s="7">
        <v>0</v>
      </c>
    </row>
    <row r="50" spans="1:8" x14ac:dyDescent="0.25">
      <c r="A50" s="304">
        <v>15</v>
      </c>
      <c r="B50" s="2">
        <v>31</v>
      </c>
      <c r="C50" s="2">
        <v>2550</v>
      </c>
      <c r="D50" s="48" t="s">
        <v>39</v>
      </c>
      <c r="E50" s="4" t="s">
        <v>21</v>
      </c>
      <c r="F50" s="6">
        <v>293295</v>
      </c>
      <c r="G50" s="8">
        <v>0</v>
      </c>
      <c r="H50" s="6">
        <v>188450</v>
      </c>
    </row>
    <row r="51" spans="1:8" x14ac:dyDescent="0.25">
      <c r="A51" s="305"/>
      <c r="B51" s="2"/>
      <c r="C51" s="2"/>
      <c r="D51" s="48"/>
      <c r="E51" s="3" t="s">
        <v>22</v>
      </c>
      <c r="F51" s="5">
        <v>119802</v>
      </c>
      <c r="G51" s="7">
        <v>0</v>
      </c>
      <c r="H51" s="7">
        <v>0</v>
      </c>
    </row>
    <row r="52" spans="1:8" x14ac:dyDescent="0.25">
      <c r="A52" s="306"/>
      <c r="B52" s="2"/>
      <c r="C52" s="2"/>
      <c r="D52" s="48"/>
      <c r="E52" s="3" t="s">
        <v>23</v>
      </c>
      <c r="F52" s="5">
        <v>173493</v>
      </c>
      <c r="G52" s="7">
        <v>0</v>
      </c>
      <c r="H52" s="5">
        <v>188450</v>
      </c>
    </row>
    <row r="53" spans="1:8" ht="30" x14ac:dyDescent="0.25">
      <c r="A53" s="304">
        <v>16</v>
      </c>
      <c r="B53" s="2">
        <v>31</v>
      </c>
      <c r="C53" s="2">
        <v>2551</v>
      </c>
      <c r="D53" s="48" t="s">
        <v>40</v>
      </c>
      <c r="E53" s="4" t="s">
        <v>21</v>
      </c>
      <c r="F53" s="6">
        <v>5197506</v>
      </c>
      <c r="G53" s="8">
        <v>0</v>
      </c>
      <c r="H53" s="8">
        <v>0</v>
      </c>
    </row>
    <row r="54" spans="1:8" x14ac:dyDescent="0.25">
      <c r="A54" s="305"/>
      <c r="B54" s="2"/>
      <c r="C54" s="2"/>
      <c r="D54" s="48"/>
      <c r="E54" s="3" t="s">
        <v>34</v>
      </c>
      <c r="F54" s="5">
        <v>61305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48"/>
      <c r="E55" s="3" t="s">
        <v>22</v>
      </c>
      <c r="F55" s="5">
        <v>5136201</v>
      </c>
      <c r="G55" s="7">
        <v>0</v>
      </c>
      <c r="H55" s="7">
        <v>0</v>
      </c>
    </row>
    <row r="56" spans="1:8" x14ac:dyDescent="0.25">
      <c r="A56" s="304">
        <v>17</v>
      </c>
      <c r="B56" s="2">
        <v>31</v>
      </c>
      <c r="C56" s="2">
        <v>2554</v>
      </c>
      <c r="D56" s="48" t="s">
        <v>41</v>
      </c>
      <c r="E56" s="4" t="s">
        <v>21</v>
      </c>
      <c r="F56" s="6">
        <v>482472</v>
      </c>
      <c r="G56" s="8">
        <v>0</v>
      </c>
      <c r="H56" s="8">
        <v>0</v>
      </c>
    </row>
    <row r="57" spans="1:8" x14ac:dyDescent="0.25">
      <c r="A57" s="305"/>
      <c r="B57" s="2"/>
      <c r="C57" s="2"/>
      <c r="D57" s="48"/>
      <c r="E57" s="3" t="s">
        <v>22</v>
      </c>
      <c r="F57" s="5">
        <v>463908</v>
      </c>
      <c r="G57" s="7">
        <v>0</v>
      </c>
      <c r="H57" s="7">
        <v>0</v>
      </c>
    </row>
    <row r="58" spans="1:8" x14ac:dyDescent="0.25">
      <c r="A58" s="306"/>
      <c r="B58" s="2"/>
      <c r="C58" s="2"/>
      <c r="D58" s="48"/>
      <c r="E58" s="3" t="s">
        <v>23</v>
      </c>
      <c r="F58" s="5">
        <v>18564</v>
      </c>
      <c r="G58" s="7">
        <v>0</v>
      </c>
      <c r="H58" s="7">
        <v>0</v>
      </c>
    </row>
    <row r="59" spans="1:8" ht="30" x14ac:dyDescent="0.25">
      <c r="A59" s="304">
        <v>18</v>
      </c>
      <c r="B59" s="2">
        <v>31</v>
      </c>
      <c r="C59" s="2">
        <v>2557</v>
      </c>
      <c r="D59" s="48" t="s">
        <v>40</v>
      </c>
      <c r="E59" s="4" t="s">
        <v>21</v>
      </c>
      <c r="F59" s="6">
        <v>1059074</v>
      </c>
      <c r="G59" s="8">
        <v>0</v>
      </c>
      <c r="H59" s="8">
        <v>0</v>
      </c>
    </row>
    <row r="60" spans="1:8" x14ac:dyDescent="0.25">
      <c r="A60" s="306"/>
      <c r="B60" s="2"/>
      <c r="C60" s="2"/>
      <c r="D60" s="48"/>
      <c r="E60" s="3" t="s">
        <v>22</v>
      </c>
      <c r="F60" s="5">
        <v>1059074</v>
      </c>
      <c r="G60" s="7">
        <v>0</v>
      </c>
      <c r="H60" s="7">
        <v>0</v>
      </c>
    </row>
    <row r="61" spans="1:8" ht="30" x14ac:dyDescent="0.25">
      <c r="A61" s="304">
        <v>19</v>
      </c>
      <c r="B61" s="2">
        <v>31</v>
      </c>
      <c r="C61" s="2">
        <v>2558</v>
      </c>
      <c r="D61" s="48" t="s">
        <v>42</v>
      </c>
      <c r="E61" s="4" t="s">
        <v>21</v>
      </c>
      <c r="F61" s="6">
        <v>5809479</v>
      </c>
      <c r="G61" s="8">
        <v>0</v>
      </c>
      <c r="H61" s="8">
        <v>0</v>
      </c>
    </row>
    <row r="62" spans="1:8" x14ac:dyDescent="0.25">
      <c r="A62" s="305"/>
      <c r="B62" s="2"/>
      <c r="C62" s="2"/>
      <c r="D62" s="48"/>
      <c r="E62" s="3" t="s">
        <v>34</v>
      </c>
      <c r="F62" s="5">
        <v>5669433</v>
      </c>
      <c r="G62" s="7">
        <v>0</v>
      </c>
      <c r="H62" s="7">
        <v>0</v>
      </c>
    </row>
    <row r="63" spans="1:8" x14ac:dyDescent="0.25">
      <c r="A63" s="306"/>
      <c r="B63" s="2"/>
      <c r="C63" s="2"/>
      <c r="D63" s="48"/>
      <c r="E63" s="3" t="s">
        <v>22</v>
      </c>
      <c r="F63" s="5">
        <v>140046</v>
      </c>
      <c r="G63" s="7">
        <v>0</v>
      </c>
      <c r="H63" s="7">
        <v>0</v>
      </c>
    </row>
    <row r="64" spans="1:8" x14ac:dyDescent="0.25">
      <c r="A64" s="304">
        <v>20</v>
      </c>
      <c r="B64" s="2">
        <v>31</v>
      </c>
      <c r="C64" s="2">
        <v>2562</v>
      </c>
      <c r="D64" s="48" t="s">
        <v>43</v>
      </c>
      <c r="E64" s="4" t="s">
        <v>21</v>
      </c>
      <c r="F64" s="6">
        <v>5766721</v>
      </c>
      <c r="G64" s="8">
        <v>0</v>
      </c>
      <c r="H64" s="6">
        <v>201315</v>
      </c>
    </row>
    <row r="65" spans="1:8" x14ac:dyDescent="0.25">
      <c r="A65" s="305"/>
      <c r="B65" s="2"/>
      <c r="C65" s="2"/>
      <c r="D65" s="48"/>
      <c r="E65" s="3" t="s">
        <v>34</v>
      </c>
      <c r="F65" s="5">
        <v>2060126</v>
      </c>
      <c r="G65" s="7">
        <v>0</v>
      </c>
      <c r="H65" s="7">
        <v>0</v>
      </c>
    </row>
    <row r="66" spans="1:8" x14ac:dyDescent="0.25">
      <c r="A66" s="305"/>
      <c r="B66" s="2"/>
      <c r="C66" s="2"/>
      <c r="D66" s="48"/>
      <c r="E66" s="3" t="s">
        <v>35</v>
      </c>
      <c r="F66" s="5">
        <v>200202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48"/>
      <c r="E67" s="3" t="s">
        <v>22</v>
      </c>
      <c r="F67" s="5">
        <v>2634015</v>
      </c>
      <c r="G67" s="7">
        <v>0</v>
      </c>
      <c r="H67" s="7">
        <v>0</v>
      </c>
    </row>
    <row r="68" spans="1:8" x14ac:dyDescent="0.25">
      <c r="A68" s="306"/>
      <c r="B68" s="2"/>
      <c r="C68" s="2"/>
      <c r="D68" s="48"/>
      <c r="E68" s="3" t="s">
        <v>23</v>
      </c>
      <c r="F68" s="5">
        <v>872378</v>
      </c>
      <c r="G68" s="7">
        <v>0</v>
      </c>
      <c r="H68" s="5">
        <v>201315</v>
      </c>
    </row>
    <row r="69" spans="1:8" ht="30" x14ac:dyDescent="0.25">
      <c r="A69" s="304">
        <v>21</v>
      </c>
      <c r="B69" s="2">
        <v>31</v>
      </c>
      <c r="C69" s="2">
        <v>3213</v>
      </c>
      <c r="D69" s="48" t="s">
        <v>124</v>
      </c>
      <c r="E69" s="4" t="s">
        <v>21</v>
      </c>
      <c r="F69" s="6">
        <v>2584254</v>
      </c>
      <c r="G69" s="8">
        <v>0</v>
      </c>
      <c r="H69" s="8">
        <v>0</v>
      </c>
    </row>
    <row r="70" spans="1:8" x14ac:dyDescent="0.25">
      <c r="A70" s="306"/>
      <c r="B70" s="2"/>
      <c r="C70" s="2"/>
      <c r="D70" s="48"/>
      <c r="E70" s="3" t="s">
        <v>34</v>
      </c>
      <c r="F70" s="5">
        <v>2584254</v>
      </c>
      <c r="G70" s="7">
        <v>0</v>
      </c>
      <c r="H70" s="7">
        <v>0</v>
      </c>
    </row>
    <row r="71" spans="1:8" ht="30" x14ac:dyDescent="0.25">
      <c r="A71" s="304">
        <v>22</v>
      </c>
      <c r="B71" s="2">
        <v>31</v>
      </c>
      <c r="C71" s="2">
        <v>3300</v>
      </c>
      <c r="D71" s="48" t="s">
        <v>44</v>
      </c>
      <c r="E71" s="4" t="s">
        <v>21</v>
      </c>
      <c r="F71" s="6">
        <v>667690</v>
      </c>
      <c r="G71" s="8">
        <v>0</v>
      </c>
      <c r="H71" s="8">
        <v>0</v>
      </c>
    </row>
    <row r="72" spans="1:8" x14ac:dyDescent="0.25">
      <c r="A72" s="305"/>
      <c r="B72" s="2"/>
      <c r="C72" s="2"/>
      <c r="D72" s="48"/>
      <c r="E72" s="3" t="s">
        <v>35</v>
      </c>
      <c r="F72" s="5">
        <v>168532</v>
      </c>
      <c r="G72" s="7">
        <v>0</v>
      </c>
      <c r="H72" s="7">
        <v>0</v>
      </c>
    </row>
    <row r="73" spans="1:8" x14ac:dyDescent="0.25">
      <c r="A73" s="305"/>
      <c r="B73" s="2"/>
      <c r="C73" s="2"/>
      <c r="D73" s="48"/>
      <c r="E73" s="3" t="s">
        <v>22</v>
      </c>
      <c r="F73" s="5">
        <v>457797</v>
      </c>
      <c r="G73" s="7">
        <v>0</v>
      </c>
      <c r="H73" s="7">
        <v>0</v>
      </c>
    </row>
    <row r="74" spans="1:8" x14ac:dyDescent="0.25">
      <c r="A74" s="306"/>
      <c r="B74" s="2"/>
      <c r="C74" s="2"/>
      <c r="D74" s="48"/>
      <c r="E74" s="3" t="s">
        <v>23</v>
      </c>
      <c r="F74" s="5">
        <v>41361</v>
      </c>
      <c r="G74" s="7">
        <v>0</v>
      </c>
      <c r="H74" s="7">
        <v>0</v>
      </c>
    </row>
    <row r="75" spans="1:8" x14ac:dyDescent="0.25">
      <c r="A75" s="304">
        <v>23</v>
      </c>
      <c r="B75" s="2">
        <v>31</v>
      </c>
      <c r="C75" s="2">
        <v>3301</v>
      </c>
      <c r="D75" s="48" t="s">
        <v>45</v>
      </c>
      <c r="E75" s="4" t="s">
        <v>21</v>
      </c>
      <c r="F75" s="6">
        <v>695921</v>
      </c>
      <c r="G75" s="8">
        <v>0</v>
      </c>
      <c r="H75" s="8">
        <v>0</v>
      </c>
    </row>
    <row r="76" spans="1:8" x14ac:dyDescent="0.25">
      <c r="A76" s="305"/>
      <c r="B76" s="2"/>
      <c r="C76" s="2"/>
      <c r="D76" s="48"/>
      <c r="E76" s="3" t="s">
        <v>22</v>
      </c>
      <c r="F76" s="5">
        <v>686988</v>
      </c>
      <c r="G76" s="7">
        <v>0</v>
      </c>
      <c r="H76" s="7">
        <v>0</v>
      </c>
    </row>
    <row r="77" spans="1:8" x14ac:dyDescent="0.25">
      <c r="A77" s="306"/>
      <c r="B77" s="2"/>
      <c r="C77" s="2"/>
      <c r="D77" s="48"/>
      <c r="E77" s="3" t="s">
        <v>23</v>
      </c>
      <c r="F77" s="5">
        <v>8933</v>
      </c>
      <c r="G77" s="7">
        <v>0</v>
      </c>
      <c r="H77" s="7">
        <v>0</v>
      </c>
    </row>
    <row r="78" spans="1:8" ht="30" x14ac:dyDescent="0.25">
      <c r="A78" s="304">
        <v>24</v>
      </c>
      <c r="B78" s="2">
        <v>31</v>
      </c>
      <c r="C78" s="2">
        <v>3303</v>
      </c>
      <c r="D78" s="48" t="s">
        <v>46</v>
      </c>
      <c r="E78" s="4" t="s">
        <v>21</v>
      </c>
      <c r="F78" s="6">
        <v>265638</v>
      </c>
      <c r="G78" s="8">
        <v>0</v>
      </c>
      <c r="H78" s="8">
        <v>0</v>
      </c>
    </row>
    <row r="79" spans="1:8" x14ac:dyDescent="0.25">
      <c r="A79" s="306"/>
      <c r="B79" s="2"/>
      <c r="C79" s="2"/>
      <c r="D79" s="48"/>
      <c r="E79" s="3" t="s">
        <v>22</v>
      </c>
      <c r="F79" s="5">
        <v>265638</v>
      </c>
      <c r="G79" s="7">
        <v>0</v>
      </c>
      <c r="H79" s="7">
        <v>0</v>
      </c>
    </row>
    <row r="80" spans="1:8" x14ac:dyDescent="0.25">
      <c r="A80" s="304">
        <v>25</v>
      </c>
      <c r="B80" s="2">
        <v>31</v>
      </c>
      <c r="C80" s="2">
        <v>3305</v>
      </c>
      <c r="D80" s="48" t="s">
        <v>48</v>
      </c>
      <c r="E80" s="4" t="s">
        <v>21</v>
      </c>
      <c r="F80" s="6">
        <v>218238</v>
      </c>
      <c r="G80" s="8">
        <v>0</v>
      </c>
      <c r="H80" s="8">
        <v>0</v>
      </c>
    </row>
    <row r="81" spans="1:8" x14ac:dyDescent="0.25">
      <c r="A81" s="305"/>
      <c r="B81" s="2"/>
      <c r="C81" s="2"/>
      <c r="D81" s="48"/>
      <c r="E81" s="3" t="s">
        <v>22</v>
      </c>
      <c r="F81" s="5">
        <v>216438</v>
      </c>
      <c r="G81" s="7">
        <v>0</v>
      </c>
      <c r="H81" s="7">
        <v>0</v>
      </c>
    </row>
    <row r="82" spans="1:8" x14ac:dyDescent="0.25">
      <c r="A82" s="306"/>
      <c r="B82" s="2"/>
      <c r="C82" s="2"/>
      <c r="D82" s="48"/>
      <c r="E82" s="3" t="s">
        <v>23</v>
      </c>
      <c r="F82" s="5">
        <v>1800</v>
      </c>
      <c r="G82" s="7">
        <v>0</v>
      </c>
      <c r="H82" s="7">
        <v>0</v>
      </c>
    </row>
    <row r="83" spans="1:8" x14ac:dyDescent="0.25">
      <c r="A83" s="304">
        <v>26</v>
      </c>
      <c r="B83" s="2">
        <v>31</v>
      </c>
      <c r="C83" s="2">
        <v>3308</v>
      </c>
      <c r="D83" s="48" t="s">
        <v>49</v>
      </c>
      <c r="E83" s="4" t="s">
        <v>21</v>
      </c>
      <c r="F83" s="6">
        <v>10133885</v>
      </c>
      <c r="G83" s="6">
        <v>21905</v>
      </c>
      <c r="H83" s="6">
        <v>3851566</v>
      </c>
    </row>
    <row r="84" spans="1:8" x14ac:dyDescent="0.25">
      <c r="A84" s="305"/>
      <c r="B84" s="2"/>
      <c r="C84" s="2"/>
      <c r="D84" s="48"/>
      <c r="E84" s="3" t="s">
        <v>22</v>
      </c>
      <c r="F84" s="5">
        <v>2377180</v>
      </c>
      <c r="G84" s="5">
        <v>4132</v>
      </c>
      <c r="H84" s="7">
        <v>0</v>
      </c>
    </row>
    <row r="85" spans="1:8" x14ac:dyDescent="0.25">
      <c r="A85" s="306"/>
      <c r="B85" s="2"/>
      <c r="C85" s="2"/>
      <c r="D85" s="48"/>
      <c r="E85" s="3" t="s">
        <v>23</v>
      </c>
      <c r="F85" s="5">
        <v>7756705</v>
      </c>
      <c r="G85" s="5">
        <v>17773</v>
      </c>
      <c r="H85" s="5">
        <v>3851566</v>
      </c>
    </row>
    <row r="86" spans="1:8" ht="30" x14ac:dyDescent="0.25">
      <c r="A86" s="304">
        <v>27</v>
      </c>
      <c r="B86" s="2">
        <v>31</v>
      </c>
      <c r="C86" s="2">
        <v>3309</v>
      </c>
      <c r="D86" s="48" t="s">
        <v>50</v>
      </c>
      <c r="E86" s="4" t="s">
        <v>21</v>
      </c>
      <c r="F86" s="6">
        <v>123325</v>
      </c>
      <c r="G86" s="8">
        <v>0</v>
      </c>
      <c r="H86" s="8">
        <v>0</v>
      </c>
    </row>
    <row r="87" spans="1:8" x14ac:dyDescent="0.25">
      <c r="A87" s="306"/>
      <c r="B87" s="2"/>
      <c r="C87" s="2"/>
      <c r="D87" s="48"/>
      <c r="E87" s="3" t="s">
        <v>22</v>
      </c>
      <c r="F87" s="5">
        <v>123325</v>
      </c>
      <c r="G87" s="7">
        <v>0</v>
      </c>
      <c r="H87" s="7">
        <v>0</v>
      </c>
    </row>
    <row r="88" spans="1:8" ht="30" x14ac:dyDescent="0.25">
      <c r="A88" s="304">
        <v>28</v>
      </c>
      <c r="B88" s="2">
        <v>31</v>
      </c>
      <c r="C88" s="2">
        <v>4160</v>
      </c>
      <c r="D88" s="48" t="s">
        <v>51</v>
      </c>
      <c r="E88" s="4" t="s">
        <v>21</v>
      </c>
      <c r="F88" s="6">
        <v>816111</v>
      </c>
      <c r="G88" s="8">
        <v>0</v>
      </c>
      <c r="H88" s="8">
        <v>0</v>
      </c>
    </row>
    <row r="89" spans="1:8" x14ac:dyDescent="0.25">
      <c r="A89" s="305"/>
      <c r="B89" s="2"/>
      <c r="C89" s="2"/>
      <c r="D89" s="48"/>
      <c r="E89" s="3" t="s">
        <v>22</v>
      </c>
      <c r="F89" s="5">
        <v>667050</v>
      </c>
      <c r="G89" s="7">
        <v>0</v>
      </c>
      <c r="H89" s="7">
        <v>0</v>
      </c>
    </row>
    <row r="90" spans="1:8" x14ac:dyDescent="0.25">
      <c r="A90" s="306"/>
      <c r="B90" s="2"/>
      <c r="C90" s="2"/>
      <c r="D90" s="48"/>
      <c r="E90" s="3" t="s">
        <v>23</v>
      </c>
      <c r="F90" s="5">
        <v>149061</v>
      </c>
      <c r="G90" s="7">
        <v>0</v>
      </c>
      <c r="H90" s="7">
        <v>0</v>
      </c>
    </row>
    <row r="91" spans="1:8" x14ac:dyDescent="0.25">
      <c r="A91" s="304">
        <v>29</v>
      </c>
      <c r="B91" s="2">
        <v>31</v>
      </c>
      <c r="C91" s="2">
        <v>4161</v>
      </c>
      <c r="D91" s="48" t="s">
        <v>52</v>
      </c>
      <c r="E91" s="4" t="s">
        <v>21</v>
      </c>
      <c r="F91" s="6">
        <v>5408137</v>
      </c>
      <c r="G91" s="6">
        <v>2530</v>
      </c>
      <c r="H91" s="8">
        <v>0</v>
      </c>
    </row>
    <row r="92" spans="1:8" x14ac:dyDescent="0.25">
      <c r="A92" s="305"/>
      <c r="B92" s="2"/>
      <c r="C92" s="2"/>
      <c r="D92" s="48"/>
      <c r="E92" s="3" t="s">
        <v>34</v>
      </c>
      <c r="F92" s="5">
        <v>5044865</v>
      </c>
      <c r="G92" s="5">
        <v>2530</v>
      </c>
      <c r="H92" s="7">
        <v>0</v>
      </c>
    </row>
    <row r="93" spans="1:8" x14ac:dyDescent="0.25">
      <c r="A93" s="306"/>
      <c r="B93" s="2"/>
      <c r="C93" s="2"/>
      <c r="D93" s="48"/>
      <c r="E93" s="3" t="s">
        <v>22</v>
      </c>
      <c r="F93" s="5">
        <v>363272</v>
      </c>
      <c r="G93" s="7">
        <v>0</v>
      </c>
      <c r="H93" s="7">
        <v>0</v>
      </c>
    </row>
    <row r="94" spans="1:8" ht="30" x14ac:dyDescent="0.25">
      <c r="A94" s="304">
        <v>30</v>
      </c>
      <c r="B94" s="2">
        <v>31</v>
      </c>
      <c r="C94" s="2">
        <v>4162</v>
      </c>
      <c r="D94" s="48" t="s">
        <v>53</v>
      </c>
      <c r="E94" s="4" t="s">
        <v>21</v>
      </c>
      <c r="F94" s="6">
        <v>160648</v>
      </c>
      <c r="G94" s="8">
        <v>0</v>
      </c>
      <c r="H94" s="8">
        <v>0</v>
      </c>
    </row>
    <row r="95" spans="1:8" x14ac:dyDescent="0.25">
      <c r="A95" s="306"/>
      <c r="B95" s="2"/>
      <c r="C95" s="2"/>
      <c r="D95" s="48"/>
      <c r="E95" s="3" t="s">
        <v>22</v>
      </c>
      <c r="F95" s="5">
        <v>160648</v>
      </c>
      <c r="G95" s="7">
        <v>0</v>
      </c>
      <c r="H95" s="7">
        <v>0</v>
      </c>
    </row>
    <row r="96" spans="1:8" x14ac:dyDescent="0.25">
      <c r="A96" s="304">
        <v>31</v>
      </c>
      <c r="B96" s="2">
        <v>31</v>
      </c>
      <c r="C96" s="2">
        <v>4163</v>
      </c>
      <c r="D96" s="48" t="s">
        <v>54</v>
      </c>
      <c r="E96" s="4" t="s">
        <v>21</v>
      </c>
      <c r="F96" s="6">
        <v>1122645</v>
      </c>
      <c r="G96" s="8">
        <v>0</v>
      </c>
      <c r="H96" s="8">
        <v>0</v>
      </c>
    </row>
    <row r="97" spans="1:8" x14ac:dyDescent="0.25">
      <c r="A97" s="306"/>
      <c r="B97" s="2"/>
      <c r="C97" s="2"/>
      <c r="D97" s="48"/>
      <c r="E97" s="3" t="s">
        <v>22</v>
      </c>
      <c r="F97" s="5">
        <v>1122645</v>
      </c>
      <c r="G97" s="7">
        <v>0</v>
      </c>
      <c r="H97" s="7">
        <v>0</v>
      </c>
    </row>
    <row r="98" spans="1:8" x14ac:dyDescent="0.25">
      <c r="A98" s="304">
        <v>32</v>
      </c>
      <c r="B98" s="2">
        <v>31</v>
      </c>
      <c r="C98" s="2">
        <v>4165</v>
      </c>
      <c r="D98" s="48" t="s">
        <v>55</v>
      </c>
      <c r="E98" s="4" t="s">
        <v>21</v>
      </c>
      <c r="F98" s="6">
        <v>824710</v>
      </c>
      <c r="G98" s="8">
        <v>0</v>
      </c>
      <c r="H98" s="8">
        <v>0</v>
      </c>
    </row>
    <row r="99" spans="1:8" x14ac:dyDescent="0.25">
      <c r="A99" s="306"/>
      <c r="B99" s="2"/>
      <c r="C99" s="2"/>
      <c r="D99" s="48"/>
      <c r="E99" s="3" t="s">
        <v>22</v>
      </c>
      <c r="F99" s="5">
        <v>824710</v>
      </c>
      <c r="G99" s="7">
        <v>0</v>
      </c>
      <c r="H99" s="7">
        <v>0</v>
      </c>
    </row>
    <row r="100" spans="1:8" ht="30" x14ac:dyDescent="0.25">
      <c r="A100" s="304">
        <v>33</v>
      </c>
      <c r="B100" s="2">
        <v>31</v>
      </c>
      <c r="C100" s="2">
        <v>4166</v>
      </c>
      <c r="D100" s="48" t="s">
        <v>56</v>
      </c>
      <c r="E100" s="4" t="s">
        <v>21</v>
      </c>
      <c r="F100" s="6">
        <v>1563350</v>
      </c>
      <c r="G100" s="8">
        <v>0</v>
      </c>
      <c r="H100" s="8">
        <v>0</v>
      </c>
    </row>
    <row r="101" spans="1:8" x14ac:dyDescent="0.25">
      <c r="A101" s="306"/>
      <c r="B101" s="2"/>
      <c r="C101" s="2"/>
      <c r="D101" s="48"/>
      <c r="E101" s="3" t="s">
        <v>22</v>
      </c>
      <c r="F101" s="5">
        <v>1563350</v>
      </c>
      <c r="G101" s="7">
        <v>0</v>
      </c>
      <c r="H101" s="7">
        <v>0</v>
      </c>
    </row>
    <row r="102" spans="1:8" x14ac:dyDescent="0.25">
      <c r="A102" s="304">
        <v>34</v>
      </c>
      <c r="B102" s="2">
        <v>34</v>
      </c>
      <c r="C102" s="2">
        <v>1066</v>
      </c>
      <c r="D102" s="48" t="s">
        <v>57</v>
      </c>
      <c r="E102" s="4" t="s">
        <v>21</v>
      </c>
      <c r="F102" s="6">
        <v>16262164</v>
      </c>
      <c r="G102" s="8">
        <v>0</v>
      </c>
      <c r="H102" s="6">
        <v>5887709</v>
      </c>
    </row>
    <row r="103" spans="1:8" x14ac:dyDescent="0.25">
      <c r="A103" s="305"/>
      <c r="B103" s="2"/>
      <c r="C103" s="2"/>
      <c r="D103" s="48"/>
      <c r="E103" s="3" t="s">
        <v>34</v>
      </c>
      <c r="F103" s="5">
        <v>2952360</v>
      </c>
      <c r="G103" s="7">
        <v>0</v>
      </c>
      <c r="H103" s="7">
        <v>0</v>
      </c>
    </row>
    <row r="104" spans="1:8" x14ac:dyDescent="0.25">
      <c r="A104" s="305"/>
      <c r="B104" s="2"/>
      <c r="C104" s="2"/>
      <c r="D104" s="48"/>
      <c r="E104" s="3" t="s">
        <v>22</v>
      </c>
      <c r="F104" s="5">
        <v>3264018</v>
      </c>
      <c r="G104" s="7">
        <v>0</v>
      </c>
      <c r="H104" s="5">
        <v>67327</v>
      </c>
    </row>
    <row r="105" spans="1:8" x14ac:dyDescent="0.25">
      <c r="A105" s="306"/>
      <c r="B105" s="2"/>
      <c r="C105" s="2"/>
      <c r="D105" s="48"/>
      <c r="E105" s="3" t="s">
        <v>23</v>
      </c>
      <c r="F105" s="5">
        <v>10045786</v>
      </c>
      <c r="G105" s="7">
        <v>0</v>
      </c>
      <c r="H105" s="5">
        <v>5820382</v>
      </c>
    </row>
    <row r="106" spans="1:8" x14ac:dyDescent="0.25">
      <c r="A106" s="304">
        <v>35</v>
      </c>
      <c r="B106" s="2">
        <v>34</v>
      </c>
      <c r="C106" s="2">
        <v>1467</v>
      </c>
      <c r="D106" s="48" t="s">
        <v>58</v>
      </c>
      <c r="E106" s="4" t="s">
        <v>21</v>
      </c>
      <c r="F106" s="6">
        <v>38415</v>
      </c>
      <c r="G106" s="8">
        <v>0</v>
      </c>
      <c r="H106" s="8">
        <v>0</v>
      </c>
    </row>
    <row r="107" spans="1:8" x14ac:dyDescent="0.25">
      <c r="A107" s="306"/>
      <c r="B107" s="2"/>
      <c r="C107" s="2"/>
      <c r="D107" s="48"/>
      <c r="E107" s="3" t="s">
        <v>23</v>
      </c>
      <c r="F107" s="5">
        <v>38415</v>
      </c>
      <c r="G107" s="7">
        <v>0</v>
      </c>
      <c r="H107" s="7">
        <v>0</v>
      </c>
    </row>
    <row r="108" spans="1:8" x14ac:dyDescent="0.25">
      <c r="A108" s="304">
        <v>36</v>
      </c>
      <c r="B108" s="2">
        <v>34</v>
      </c>
      <c r="C108" s="2">
        <v>1500</v>
      </c>
      <c r="D108" s="48" t="s">
        <v>59</v>
      </c>
      <c r="E108" s="4" t="s">
        <v>21</v>
      </c>
      <c r="F108" s="6">
        <v>87654</v>
      </c>
      <c r="G108" s="8">
        <v>0</v>
      </c>
      <c r="H108" s="8">
        <v>0</v>
      </c>
    </row>
    <row r="109" spans="1:8" x14ac:dyDescent="0.25">
      <c r="A109" s="306"/>
      <c r="B109" s="2"/>
      <c r="C109" s="2"/>
      <c r="D109" s="48"/>
      <c r="E109" s="3" t="s">
        <v>22</v>
      </c>
      <c r="F109" s="5">
        <v>87654</v>
      </c>
      <c r="G109" s="7">
        <v>0</v>
      </c>
      <c r="H109" s="7">
        <v>0</v>
      </c>
    </row>
    <row r="110" spans="1:8" ht="30" x14ac:dyDescent="0.25">
      <c r="A110" s="304">
        <v>37</v>
      </c>
      <c r="B110" s="2">
        <v>34</v>
      </c>
      <c r="C110" s="2">
        <v>1501</v>
      </c>
      <c r="D110" s="48" t="s">
        <v>60</v>
      </c>
      <c r="E110" s="4" t="s">
        <v>21</v>
      </c>
      <c r="F110" s="6">
        <v>635807</v>
      </c>
      <c r="G110" s="8">
        <v>0</v>
      </c>
      <c r="H110" s="8">
        <v>0</v>
      </c>
    </row>
    <row r="111" spans="1:8" x14ac:dyDescent="0.25">
      <c r="A111" s="305"/>
      <c r="B111" s="2"/>
      <c r="C111" s="2"/>
      <c r="D111" s="48"/>
      <c r="E111" s="3" t="s">
        <v>22</v>
      </c>
      <c r="F111" s="5">
        <v>464769</v>
      </c>
      <c r="G111" s="7">
        <v>0</v>
      </c>
      <c r="H111" s="7">
        <v>0</v>
      </c>
    </row>
    <row r="112" spans="1:8" x14ac:dyDescent="0.25">
      <c r="A112" s="306"/>
      <c r="B112" s="2"/>
      <c r="C112" s="2"/>
      <c r="D112" s="48"/>
      <c r="E112" s="3" t="s">
        <v>23</v>
      </c>
      <c r="F112" s="5">
        <v>171038</v>
      </c>
      <c r="G112" s="7">
        <v>0</v>
      </c>
      <c r="H112" s="7">
        <v>0</v>
      </c>
    </row>
    <row r="113" spans="1:8" x14ac:dyDescent="0.25">
      <c r="A113" s="304">
        <v>38</v>
      </c>
      <c r="B113" s="2">
        <v>34</v>
      </c>
      <c r="C113" s="2">
        <v>2371</v>
      </c>
      <c r="D113" s="48" t="s">
        <v>61</v>
      </c>
      <c r="E113" s="4" t="s">
        <v>21</v>
      </c>
      <c r="F113" s="6">
        <v>1825516</v>
      </c>
      <c r="G113" s="8">
        <v>0</v>
      </c>
      <c r="H113" s="8">
        <v>0</v>
      </c>
    </row>
    <row r="114" spans="1:8" x14ac:dyDescent="0.25">
      <c r="A114" s="305"/>
      <c r="B114" s="2"/>
      <c r="C114" s="2"/>
      <c r="D114" s="48"/>
      <c r="E114" s="3" t="s">
        <v>35</v>
      </c>
      <c r="F114" s="5">
        <v>1691907</v>
      </c>
      <c r="G114" s="7">
        <v>0</v>
      </c>
      <c r="H114" s="7">
        <v>0</v>
      </c>
    </row>
    <row r="115" spans="1:8" x14ac:dyDescent="0.25">
      <c r="A115" s="306"/>
      <c r="B115" s="2"/>
      <c r="C115" s="2"/>
      <c r="D115" s="48"/>
      <c r="E115" s="3" t="s">
        <v>22</v>
      </c>
      <c r="F115" s="5">
        <v>133609</v>
      </c>
      <c r="G115" s="7">
        <v>0</v>
      </c>
      <c r="H115" s="7">
        <v>0</v>
      </c>
    </row>
    <row r="116" spans="1:8" x14ac:dyDescent="0.25">
      <c r="A116" s="304">
        <v>39</v>
      </c>
      <c r="B116" s="2">
        <v>34</v>
      </c>
      <c r="C116" s="2">
        <v>2372</v>
      </c>
      <c r="D116" s="48" t="s">
        <v>62</v>
      </c>
      <c r="E116" s="4" t="s">
        <v>21</v>
      </c>
      <c r="F116" s="6">
        <v>1563496</v>
      </c>
      <c r="G116" s="8">
        <v>0</v>
      </c>
      <c r="H116" s="8">
        <v>0</v>
      </c>
    </row>
    <row r="117" spans="1:8" x14ac:dyDescent="0.25">
      <c r="A117" s="305"/>
      <c r="B117" s="2"/>
      <c r="C117" s="2"/>
      <c r="D117" s="48"/>
      <c r="E117" s="3" t="s">
        <v>34</v>
      </c>
      <c r="F117" s="5">
        <v>536800</v>
      </c>
      <c r="G117" s="7">
        <v>0</v>
      </c>
      <c r="H117" s="7">
        <v>0</v>
      </c>
    </row>
    <row r="118" spans="1:8" x14ac:dyDescent="0.25">
      <c r="A118" s="305"/>
      <c r="B118" s="2"/>
      <c r="C118" s="2"/>
      <c r="D118" s="48"/>
      <c r="E118" s="3" t="s">
        <v>35</v>
      </c>
      <c r="F118" s="5">
        <v>790240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48"/>
      <c r="E119" s="3" t="s">
        <v>22</v>
      </c>
      <c r="F119" s="5">
        <v>227786</v>
      </c>
      <c r="G119" s="7">
        <v>0</v>
      </c>
      <c r="H119" s="7">
        <v>0</v>
      </c>
    </row>
    <row r="120" spans="1:8" x14ac:dyDescent="0.25">
      <c r="A120" s="306"/>
      <c r="B120" s="2"/>
      <c r="C120" s="2"/>
      <c r="D120" s="48"/>
      <c r="E120" s="3" t="s">
        <v>23</v>
      </c>
      <c r="F120" s="5">
        <v>8670</v>
      </c>
      <c r="G120" s="7">
        <v>0</v>
      </c>
      <c r="H120" s="7">
        <v>0</v>
      </c>
    </row>
    <row r="121" spans="1:8" x14ac:dyDescent="0.25">
      <c r="A121" s="304">
        <v>40</v>
      </c>
      <c r="B121" s="2">
        <v>34</v>
      </c>
      <c r="C121" s="2">
        <v>2374</v>
      </c>
      <c r="D121" s="48" t="s">
        <v>63</v>
      </c>
      <c r="E121" s="4" t="s">
        <v>21</v>
      </c>
      <c r="F121" s="6">
        <v>2359991</v>
      </c>
      <c r="G121" s="8">
        <v>0</v>
      </c>
      <c r="H121" s="8">
        <v>0</v>
      </c>
    </row>
    <row r="122" spans="1:8" x14ac:dyDescent="0.25">
      <c r="A122" s="305"/>
      <c r="B122" s="2"/>
      <c r="C122" s="2"/>
      <c r="D122" s="48"/>
      <c r="E122" s="3" t="s">
        <v>34</v>
      </c>
      <c r="F122" s="5">
        <v>78048</v>
      </c>
      <c r="G122" s="7">
        <v>0</v>
      </c>
      <c r="H122" s="7">
        <v>0</v>
      </c>
    </row>
    <row r="123" spans="1:8" x14ac:dyDescent="0.25">
      <c r="A123" s="305"/>
      <c r="B123" s="2"/>
      <c r="C123" s="2"/>
      <c r="D123" s="48"/>
      <c r="E123" s="3" t="s">
        <v>22</v>
      </c>
      <c r="F123" s="5">
        <v>2087194</v>
      </c>
      <c r="G123" s="7">
        <v>0</v>
      </c>
      <c r="H123" s="7">
        <v>0</v>
      </c>
    </row>
    <row r="124" spans="1:8" x14ac:dyDescent="0.25">
      <c r="A124" s="306"/>
      <c r="B124" s="2"/>
      <c r="C124" s="2"/>
      <c r="D124" s="48"/>
      <c r="E124" s="3" t="s">
        <v>23</v>
      </c>
      <c r="F124" s="5">
        <v>194749</v>
      </c>
      <c r="G124" s="7">
        <v>0</v>
      </c>
      <c r="H124" s="7">
        <v>0</v>
      </c>
    </row>
    <row r="125" spans="1:8" x14ac:dyDescent="0.25">
      <c r="A125" s="304">
        <v>41</v>
      </c>
      <c r="B125" s="2">
        <v>34</v>
      </c>
      <c r="C125" s="2">
        <v>2375</v>
      </c>
      <c r="D125" s="48" t="s">
        <v>64</v>
      </c>
      <c r="E125" s="4" t="s">
        <v>21</v>
      </c>
      <c r="F125" s="6">
        <v>483870</v>
      </c>
      <c r="G125" s="8">
        <v>0</v>
      </c>
      <c r="H125" s="8">
        <v>0</v>
      </c>
    </row>
    <row r="126" spans="1:8" x14ac:dyDescent="0.25">
      <c r="A126" s="305"/>
      <c r="B126" s="2"/>
      <c r="C126" s="2"/>
      <c r="D126" s="48"/>
      <c r="E126" s="3" t="s">
        <v>35</v>
      </c>
      <c r="F126" s="5">
        <v>414320</v>
      </c>
      <c r="G126" s="7">
        <v>0</v>
      </c>
      <c r="H126" s="7">
        <v>0</v>
      </c>
    </row>
    <row r="127" spans="1:8" x14ac:dyDescent="0.25">
      <c r="A127" s="305"/>
      <c r="B127" s="2"/>
      <c r="C127" s="2"/>
      <c r="D127" s="48"/>
      <c r="E127" s="3" t="s">
        <v>22</v>
      </c>
      <c r="F127" s="5">
        <v>61200</v>
      </c>
      <c r="G127" s="7">
        <v>0</v>
      </c>
      <c r="H127" s="7">
        <v>0</v>
      </c>
    </row>
    <row r="128" spans="1:8" x14ac:dyDescent="0.25">
      <c r="A128" s="306"/>
      <c r="B128" s="2"/>
      <c r="C128" s="2"/>
      <c r="D128" s="48"/>
      <c r="E128" s="3" t="s">
        <v>23</v>
      </c>
      <c r="F128" s="5">
        <v>8350</v>
      </c>
      <c r="G128" s="7">
        <v>0</v>
      </c>
      <c r="H128" s="7">
        <v>0</v>
      </c>
    </row>
    <row r="129" spans="1:8" x14ac:dyDescent="0.25">
      <c r="A129" s="304">
        <v>42</v>
      </c>
      <c r="B129" s="2">
        <v>34</v>
      </c>
      <c r="C129" s="2">
        <v>5792</v>
      </c>
      <c r="D129" s="48" t="s">
        <v>65</v>
      </c>
      <c r="E129" s="4" t="s">
        <v>21</v>
      </c>
      <c r="F129" s="6">
        <v>419294</v>
      </c>
      <c r="G129" s="8">
        <v>0</v>
      </c>
      <c r="H129" s="6">
        <v>75318</v>
      </c>
    </row>
    <row r="130" spans="1:8" x14ac:dyDescent="0.25">
      <c r="A130" s="305"/>
      <c r="B130" s="2"/>
      <c r="C130" s="2"/>
      <c r="D130" s="48"/>
      <c r="E130" s="3" t="s">
        <v>22</v>
      </c>
      <c r="F130" s="5">
        <v>259223</v>
      </c>
      <c r="G130" s="7">
        <v>0</v>
      </c>
      <c r="H130" s="7">
        <v>0</v>
      </c>
    </row>
    <row r="131" spans="1:8" x14ac:dyDescent="0.25">
      <c r="A131" s="306"/>
      <c r="B131" s="2"/>
      <c r="C131" s="2"/>
      <c r="D131" s="48"/>
      <c r="E131" s="3" t="s">
        <v>23</v>
      </c>
      <c r="F131" s="5">
        <v>160071</v>
      </c>
      <c r="G131" s="7">
        <v>0</v>
      </c>
      <c r="H131" s="5">
        <v>75318</v>
      </c>
    </row>
    <row r="132" spans="1:8" x14ac:dyDescent="0.25">
      <c r="A132" s="304">
        <v>43</v>
      </c>
      <c r="B132" s="2">
        <v>36</v>
      </c>
      <c r="C132" s="2">
        <v>270</v>
      </c>
      <c r="D132" s="48" t="s">
        <v>66</v>
      </c>
      <c r="E132" s="4" t="s">
        <v>21</v>
      </c>
      <c r="F132" s="6">
        <v>2283655</v>
      </c>
      <c r="G132" s="8">
        <v>0</v>
      </c>
      <c r="H132" s="6">
        <v>26445</v>
      </c>
    </row>
    <row r="133" spans="1:8" x14ac:dyDescent="0.25">
      <c r="A133" s="305"/>
      <c r="B133" s="2"/>
      <c r="C133" s="2"/>
      <c r="D133" s="48"/>
      <c r="E133" s="3" t="s">
        <v>34</v>
      </c>
      <c r="F133" s="5">
        <v>2244279</v>
      </c>
      <c r="G133" s="7">
        <v>0</v>
      </c>
      <c r="H133" s="7">
        <v>0</v>
      </c>
    </row>
    <row r="134" spans="1:8" x14ac:dyDescent="0.25">
      <c r="A134" s="305"/>
      <c r="B134" s="2"/>
      <c r="C134" s="2"/>
      <c r="D134" s="48"/>
      <c r="E134" s="3" t="s">
        <v>22</v>
      </c>
      <c r="F134" s="5">
        <v>4880</v>
      </c>
      <c r="G134" s="7">
        <v>0</v>
      </c>
      <c r="H134" s="7">
        <v>0</v>
      </c>
    </row>
    <row r="135" spans="1:8" x14ac:dyDescent="0.25">
      <c r="A135" s="306"/>
      <c r="B135" s="2"/>
      <c r="C135" s="2"/>
      <c r="D135" s="48"/>
      <c r="E135" s="3" t="s">
        <v>23</v>
      </c>
      <c r="F135" s="5">
        <v>34496</v>
      </c>
      <c r="G135" s="7">
        <v>0</v>
      </c>
      <c r="H135" s="5">
        <v>26445</v>
      </c>
    </row>
    <row r="136" spans="1:8" ht="30" x14ac:dyDescent="0.25">
      <c r="A136" s="304">
        <v>44</v>
      </c>
      <c r="B136" s="2">
        <v>36</v>
      </c>
      <c r="C136" s="2">
        <v>362</v>
      </c>
      <c r="D136" s="48" t="s">
        <v>67</v>
      </c>
      <c r="E136" s="4" t="s">
        <v>21</v>
      </c>
      <c r="F136" s="6">
        <v>1542158</v>
      </c>
      <c r="G136" s="8">
        <v>0</v>
      </c>
      <c r="H136" s="6">
        <v>845462</v>
      </c>
    </row>
    <row r="137" spans="1:8" x14ac:dyDescent="0.25">
      <c r="A137" s="305"/>
      <c r="B137" s="2"/>
      <c r="C137" s="2"/>
      <c r="D137" s="48"/>
      <c r="E137" s="3" t="s">
        <v>22</v>
      </c>
      <c r="F137" s="5">
        <v>474901</v>
      </c>
      <c r="G137" s="7">
        <v>0</v>
      </c>
      <c r="H137" s="7">
        <v>0</v>
      </c>
    </row>
    <row r="138" spans="1:8" x14ac:dyDescent="0.25">
      <c r="A138" s="306"/>
      <c r="B138" s="2"/>
      <c r="C138" s="2"/>
      <c r="D138" s="48"/>
      <c r="E138" s="3" t="s">
        <v>23</v>
      </c>
      <c r="F138" s="5">
        <v>1067257</v>
      </c>
      <c r="G138" s="7">
        <v>0</v>
      </c>
      <c r="H138" s="5">
        <v>845462</v>
      </c>
    </row>
    <row r="139" spans="1:8" x14ac:dyDescent="0.25">
      <c r="A139" s="304">
        <v>45</v>
      </c>
      <c r="B139" s="2">
        <v>52</v>
      </c>
      <c r="C139" s="2">
        <v>3025</v>
      </c>
      <c r="D139" s="48" t="s">
        <v>68</v>
      </c>
      <c r="E139" s="4" t="s">
        <v>21</v>
      </c>
      <c r="F139" s="6">
        <v>12813655</v>
      </c>
      <c r="G139" s="8">
        <v>0</v>
      </c>
      <c r="H139" s="6">
        <v>189173</v>
      </c>
    </row>
    <row r="140" spans="1:8" x14ac:dyDescent="0.25">
      <c r="A140" s="305"/>
      <c r="B140" s="2"/>
      <c r="C140" s="2"/>
      <c r="D140" s="48"/>
      <c r="E140" s="3" t="s">
        <v>34</v>
      </c>
      <c r="F140" s="5">
        <v>6795124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48"/>
      <c r="E141" s="3" t="s">
        <v>35</v>
      </c>
      <c r="F141" s="5">
        <v>199706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48"/>
      <c r="E142" s="3" t="s">
        <v>22</v>
      </c>
      <c r="F142" s="5">
        <v>5618711</v>
      </c>
      <c r="G142" s="7">
        <v>0</v>
      </c>
      <c r="H142" s="7">
        <v>0</v>
      </c>
    </row>
    <row r="143" spans="1:8" x14ac:dyDescent="0.25">
      <c r="A143" s="306"/>
      <c r="B143" s="2"/>
      <c r="C143" s="2"/>
      <c r="D143" s="48"/>
      <c r="E143" s="3" t="s">
        <v>23</v>
      </c>
      <c r="F143" s="5">
        <v>200114</v>
      </c>
      <c r="G143" s="7">
        <v>0</v>
      </c>
      <c r="H143" s="5">
        <v>189173</v>
      </c>
    </row>
    <row r="144" spans="1:8" ht="30" x14ac:dyDescent="0.25">
      <c r="A144" s="304">
        <v>46</v>
      </c>
      <c r="B144" s="2">
        <v>57</v>
      </c>
      <c r="C144" s="2">
        <v>761</v>
      </c>
      <c r="D144" s="48" t="s">
        <v>69</v>
      </c>
      <c r="E144" s="4" t="s">
        <v>21</v>
      </c>
      <c r="F144" s="6">
        <v>1627336</v>
      </c>
      <c r="G144" s="8">
        <v>0</v>
      </c>
      <c r="H144" s="6">
        <v>13515</v>
      </c>
    </row>
    <row r="145" spans="1:8" x14ac:dyDescent="0.25">
      <c r="A145" s="305"/>
      <c r="B145" s="2"/>
      <c r="C145" s="2"/>
      <c r="D145" s="48"/>
      <c r="E145" s="3" t="s">
        <v>34</v>
      </c>
      <c r="F145" s="5">
        <v>5618</v>
      </c>
      <c r="G145" s="7">
        <v>0</v>
      </c>
      <c r="H145" s="7">
        <v>0</v>
      </c>
    </row>
    <row r="146" spans="1:8" x14ac:dyDescent="0.25">
      <c r="A146" s="305"/>
      <c r="B146" s="2"/>
      <c r="C146" s="2"/>
      <c r="D146" s="48"/>
      <c r="E146" s="3" t="s">
        <v>22</v>
      </c>
      <c r="F146" s="5">
        <v>1606900</v>
      </c>
      <c r="G146" s="7">
        <v>0</v>
      </c>
      <c r="H146" s="7">
        <v>0</v>
      </c>
    </row>
    <row r="147" spans="1:8" x14ac:dyDescent="0.25">
      <c r="A147" s="306"/>
      <c r="B147" s="2"/>
      <c r="C147" s="2"/>
      <c r="D147" s="48"/>
      <c r="E147" s="3" t="s">
        <v>23</v>
      </c>
      <c r="F147" s="5">
        <v>14818</v>
      </c>
      <c r="G147" s="7">
        <v>0</v>
      </c>
      <c r="H147" s="5">
        <v>13515</v>
      </c>
    </row>
    <row r="148" spans="1:8" x14ac:dyDescent="0.25">
      <c r="A148" s="304">
        <v>47</v>
      </c>
      <c r="B148" s="2">
        <v>59</v>
      </c>
      <c r="C148" s="2">
        <v>3001</v>
      </c>
      <c r="D148" s="48" t="s">
        <v>70</v>
      </c>
      <c r="E148" s="4" t="s">
        <v>21</v>
      </c>
      <c r="F148" s="6">
        <v>3009648</v>
      </c>
      <c r="G148" s="8">
        <v>0</v>
      </c>
      <c r="H148" s="6">
        <v>1069156</v>
      </c>
    </row>
    <row r="149" spans="1:8" x14ac:dyDescent="0.25">
      <c r="A149" s="305"/>
      <c r="B149" s="2"/>
      <c r="C149" s="2"/>
      <c r="D149" s="48"/>
      <c r="E149" s="3" t="s">
        <v>22</v>
      </c>
      <c r="F149" s="5">
        <v>1405261</v>
      </c>
      <c r="G149" s="7">
        <v>0</v>
      </c>
      <c r="H149" s="7">
        <v>0</v>
      </c>
    </row>
    <row r="150" spans="1:8" x14ac:dyDescent="0.25">
      <c r="A150" s="306"/>
      <c r="B150" s="2"/>
      <c r="C150" s="2"/>
      <c r="D150" s="48"/>
      <c r="E150" s="3" t="s">
        <v>23</v>
      </c>
      <c r="F150" s="5">
        <v>1604387</v>
      </c>
      <c r="G150" s="7">
        <v>0</v>
      </c>
      <c r="H150" s="5">
        <v>1069156</v>
      </c>
    </row>
    <row r="151" spans="1:8" ht="30" x14ac:dyDescent="0.25">
      <c r="A151" s="304">
        <v>48</v>
      </c>
      <c r="B151" s="2">
        <v>71</v>
      </c>
      <c r="C151" s="2">
        <v>4009</v>
      </c>
      <c r="D151" s="48" t="s">
        <v>71</v>
      </c>
      <c r="E151" s="4" t="s">
        <v>21</v>
      </c>
      <c r="F151" s="6">
        <v>12344370</v>
      </c>
      <c r="G151" s="8">
        <v>0</v>
      </c>
      <c r="H151" s="8">
        <v>0</v>
      </c>
    </row>
    <row r="152" spans="1:8" x14ac:dyDescent="0.25">
      <c r="A152" s="305"/>
      <c r="B152" s="2"/>
      <c r="C152" s="2"/>
      <c r="D152" s="48"/>
      <c r="E152" s="3" t="s">
        <v>34</v>
      </c>
      <c r="F152" s="5">
        <v>2841370</v>
      </c>
      <c r="G152" s="7">
        <v>0</v>
      </c>
      <c r="H152" s="7">
        <v>0</v>
      </c>
    </row>
    <row r="153" spans="1:8" x14ac:dyDescent="0.25">
      <c r="A153" s="305"/>
      <c r="B153" s="2"/>
      <c r="C153" s="2"/>
      <c r="D153" s="48"/>
      <c r="E153" s="3" t="s">
        <v>35</v>
      </c>
      <c r="F153" s="5">
        <v>4003503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48"/>
      <c r="E154" s="3" t="s">
        <v>22</v>
      </c>
      <c r="F154" s="5">
        <v>5454018</v>
      </c>
      <c r="G154" s="7">
        <v>0</v>
      </c>
      <c r="H154" s="7">
        <v>0</v>
      </c>
    </row>
    <row r="155" spans="1:8" x14ac:dyDescent="0.25">
      <c r="A155" s="306"/>
      <c r="B155" s="2"/>
      <c r="C155" s="2"/>
      <c r="D155" s="48"/>
      <c r="E155" s="3" t="s">
        <v>23</v>
      </c>
      <c r="F155" s="5">
        <v>45479</v>
      </c>
      <c r="G155" s="7">
        <v>0</v>
      </c>
      <c r="H155" s="7">
        <v>0</v>
      </c>
    </row>
    <row r="156" spans="1:8" x14ac:dyDescent="0.25">
      <c r="A156" s="304">
        <v>49</v>
      </c>
      <c r="B156" s="2">
        <v>71</v>
      </c>
      <c r="C156" s="2">
        <v>4010</v>
      </c>
      <c r="D156" s="48" t="s">
        <v>72</v>
      </c>
      <c r="E156" s="4" t="s">
        <v>21</v>
      </c>
      <c r="F156" s="6">
        <v>1015150</v>
      </c>
      <c r="G156" s="8">
        <v>0</v>
      </c>
      <c r="H156" s="6">
        <v>532887</v>
      </c>
    </row>
    <row r="157" spans="1:8" x14ac:dyDescent="0.25">
      <c r="A157" s="305"/>
      <c r="B157" s="2"/>
      <c r="C157" s="2"/>
      <c r="D157" s="48"/>
      <c r="E157" s="3" t="s">
        <v>22</v>
      </c>
      <c r="F157" s="5">
        <v>262121</v>
      </c>
      <c r="G157" s="7">
        <v>0</v>
      </c>
      <c r="H157" s="7">
        <v>0</v>
      </c>
    </row>
    <row r="158" spans="1:8" x14ac:dyDescent="0.25">
      <c r="A158" s="306"/>
      <c r="B158" s="2"/>
      <c r="C158" s="2"/>
      <c r="D158" s="48"/>
      <c r="E158" s="3" t="s">
        <v>23</v>
      </c>
      <c r="F158" s="5">
        <v>753029</v>
      </c>
      <c r="G158" s="7">
        <v>0</v>
      </c>
      <c r="H158" s="5">
        <v>532887</v>
      </c>
    </row>
    <row r="159" spans="1:8" x14ac:dyDescent="0.25">
      <c r="A159" s="304">
        <v>50</v>
      </c>
      <c r="B159" s="2">
        <v>71</v>
      </c>
      <c r="C159" s="2">
        <v>4102</v>
      </c>
      <c r="D159" s="48" t="s">
        <v>73</v>
      </c>
      <c r="E159" s="4" t="s">
        <v>21</v>
      </c>
      <c r="F159" s="6">
        <v>4991265</v>
      </c>
      <c r="G159" s="8">
        <v>0</v>
      </c>
      <c r="H159" s="6">
        <v>13380</v>
      </c>
    </row>
    <row r="160" spans="1:8" x14ac:dyDescent="0.25">
      <c r="A160" s="305"/>
      <c r="B160" s="2"/>
      <c r="C160" s="2"/>
      <c r="D160" s="48"/>
      <c r="E160" s="3" t="s">
        <v>35</v>
      </c>
      <c r="F160" s="5">
        <v>2708658</v>
      </c>
      <c r="G160" s="7">
        <v>0</v>
      </c>
      <c r="H160" s="7">
        <v>0</v>
      </c>
    </row>
    <row r="161" spans="1:8" x14ac:dyDescent="0.25">
      <c r="A161" s="305"/>
      <c r="B161" s="2"/>
      <c r="C161" s="2"/>
      <c r="D161" s="48"/>
      <c r="E161" s="3" t="s">
        <v>22</v>
      </c>
      <c r="F161" s="5">
        <v>2269227</v>
      </c>
      <c r="G161" s="7">
        <v>0</v>
      </c>
      <c r="H161" s="7">
        <v>0</v>
      </c>
    </row>
    <row r="162" spans="1:8" x14ac:dyDescent="0.25">
      <c r="A162" s="306"/>
      <c r="B162" s="2"/>
      <c r="C162" s="2"/>
      <c r="D162" s="48"/>
      <c r="E162" s="3" t="s">
        <v>23</v>
      </c>
      <c r="F162" s="5">
        <v>13380</v>
      </c>
      <c r="G162" s="7">
        <v>0</v>
      </c>
      <c r="H162" s="5">
        <v>13380</v>
      </c>
    </row>
    <row r="163" spans="1:8" x14ac:dyDescent="0.25">
      <c r="A163" s="304">
        <v>51</v>
      </c>
      <c r="B163" s="2">
        <v>71</v>
      </c>
      <c r="C163" s="2">
        <v>4103</v>
      </c>
      <c r="D163" s="48" t="s">
        <v>74</v>
      </c>
      <c r="E163" s="4" t="s">
        <v>21</v>
      </c>
      <c r="F163" s="6">
        <v>177543</v>
      </c>
      <c r="G163" s="8">
        <v>0</v>
      </c>
      <c r="H163" s="6">
        <v>71382</v>
      </c>
    </row>
    <row r="164" spans="1:8" x14ac:dyDescent="0.25">
      <c r="A164" s="305"/>
      <c r="B164" s="2"/>
      <c r="C164" s="2"/>
      <c r="D164" s="48"/>
      <c r="E164" s="3" t="s">
        <v>22</v>
      </c>
      <c r="F164" s="5">
        <v>72921</v>
      </c>
      <c r="G164" s="7">
        <v>0</v>
      </c>
      <c r="H164" s="7">
        <v>0</v>
      </c>
    </row>
    <row r="165" spans="1:8" x14ac:dyDescent="0.25">
      <c r="A165" s="306"/>
      <c r="B165" s="2"/>
      <c r="C165" s="2"/>
      <c r="D165" s="48"/>
      <c r="E165" s="3" t="s">
        <v>23</v>
      </c>
      <c r="F165" s="5">
        <v>104622</v>
      </c>
      <c r="G165" s="7">
        <v>0</v>
      </c>
      <c r="H165" s="5">
        <v>71382</v>
      </c>
    </row>
    <row r="166" spans="1:8" x14ac:dyDescent="0.25">
      <c r="A166" s="304">
        <v>52</v>
      </c>
      <c r="B166" s="2">
        <v>71</v>
      </c>
      <c r="C166" s="2">
        <v>4104</v>
      </c>
      <c r="D166" s="48" t="s">
        <v>75</v>
      </c>
      <c r="E166" s="4" t="s">
        <v>21</v>
      </c>
      <c r="F166" s="6">
        <v>198474</v>
      </c>
      <c r="G166" s="8">
        <v>0</v>
      </c>
      <c r="H166" s="8">
        <v>0</v>
      </c>
    </row>
    <row r="167" spans="1:8" x14ac:dyDescent="0.25">
      <c r="A167" s="306"/>
      <c r="B167" s="2"/>
      <c r="C167" s="2"/>
      <c r="D167" s="48"/>
      <c r="E167" s="3" t="s">
        <v>22</v>
      </c>
      <c r="F167" s="5">
        <v>198474</v>
      </c>
      <c r="G167" s="7">
        <v>0</v>
      </c>
      <c r="H167" s="7">
        <v>0</v>
      </c>
    </row>
    <row r="168" spans="1:8" x14ac:dyDescent="0.25">
      <c r="A168" s="304">
        <v>53</v>
      </c>
      <c r="B168" s="2">
        <v>71</v>
      </c>
      <c r="C168" s="2">
        <v>4106</v>
      </c>
      <c r="D168" s="48" t="s">
        <v>76</v>
      </c>
      <c r="E168" s="4" t="s">
        <v>21</v>
      </c>
      <c r="F168" s="6">
        <v>1250637</v>
      </c>
      <c r="G168" s="8">
        <v>0</v>
      </c>
      <c r="H168" s="8">
        <v>0</v>
      </c>
    </row>
    <row r="169" spans="1:8" x14ac:dyDescent="0.25">
      <c r="A169" s="306"/>
      <c r="B169" s="2"/>
      <c r="C169" s="2"/>
      <c r="D169" s="48"/>
      <c r="E169" s="3" t="s">
        <v>22</v>
      </c>
      <c r="F169" s="5">
        <v>1250637</v>
      </c>
      <c r="G169" s="7">
        <v>0</v>
      </c>
      <c r="H169" s="7">
        <v>0</v>
      </c>
    </row>
    <row r="170" spans="1:8" x14ac:dyDescent="0.25">
      <c r="A170" s="304">
        <v>54</v>
      </c>
      <c r="B170" s="2">
        <v>74</v>
      </c>
      <c r="C170" s="2">
        <v>4095</v>
      </c>
      <c r="D170" s="48" t="s">
        <v>77</v>
      </c>
      <c r="E170" s="4" t="s">
        <v>21</v>
      </c>
      <c r="F170" s="6">
        <v>5852907</v>
      </c>
      <c r="G170" s="8">
        <v>0</v>
      </c>
      <c r="H170" s="6">
        <v>3605918</v>
      </c>
    </row>
    <row r="171" spans="1:8" x14ac:dyDescent="0.25">
      <c r="A171" s="305"/>
      <c r="B171" s="2"/>
      <c r="C171" s="2"/>
      <c r="D171" s="48"/>
      <c r="E171" s="3" t="s">
        <v>22</v>
      </c>
      <c r="F171" s="5">
        <v>1481785</v>
      </c>
      <c r="G171" s="7">
        <v>0</v>
      </c>
      <c r="H171" s="7">
        <v>0</v>
      </c>
    </row>
    <row r="172" spans="1:8" x14ac:dyDescent="0.25">
      <c r="A172" s="306"/>
      <c r="B172" s="2"/>
      <c r="C172" s="2"/>
      <c r="D172" s="48"/>
      <c r="E172" s="3" t="s">
        <v>23</v>
      </c>
      <c r="F172" s="5">
        <v>4371122</v>
      </c>
      <c r="G172" s="7">
        <v>0</v>
      </c>
      <c r="H172" s="5">
        <v>3605918</v>
      </c>
    </row>
    <row r="173" spans="1:8" x14ac:dyDescent="0.25">
      <c r="A173" s="304">
        <v>55</v>
      </c>
      <c r="B173" s="2">
        <v>74</v>
      </c>
      <c r="C173" s="2">
        <v>4097</v>
      </c>
      <c r="D173" s="48" t="s">
        <v>79</v>
      </c>
      <c r="E173" s="4" t="s">
        <v>21</v>
      </c>
      <c r="F173" s="6">
        <v>425049</v>
      </c>
      <c r="G173" s="8">
        <v>0</v>
      </c>
      <c r="H173" s="8">
        <v>0</v>
      </c>
    </row>
    <row r="174" spans="1:8" x14ac:dyDescent="0.25">
      <c r="A174" s="305"/>
      <c r="B174" s="2"/>
      <c r="C174" s="2"/>
      <c r="D174" s="48"/>
      <c r="E174" s="3" t="s">
        <v>22</v>
      </c>
      <c r="F174" s="5">
        <v>59228</v>
      </c>
      <c r="G174" s="7">
        <v>0</v>
      </c>
      <c r="H174" s="7">
        <v>0</v>
      </c>
    </row>
    <row r="175" spans="1:8" x14ac:dyDescent="0.25">
      <c r="A175" s="306"/>
      <c r="B175" s="2"/>
      <c r="C175" s="2"/>
      <c r="D175" s="48"/>
      <c r="E175" s="3" t="s">
        <v>23</v>
      </c>
      <c r="F175" s="5">
        <v>365821</v>
      </c>
      <c r="G175" s="7">
        <v>0</v>
      </c>
      <c r="H175" s="7">
        <v>0</v>
      </c>
    </row>
    <row r="176" spans="1:8" ht="30" x14ac:dyDescent="0.25">
      <c r="A176" s="304">
        <v>56</v>
      </c>
      <c r="B176" s="2">
        <v>74</v>
      </c>
      <c r="C176" s="2">
        <v>4098</v>
      </c>
      <c r="D176" s="48" t="s">
        <v>80</v>
      </c>
      <c r="E176" s="4" t="s">
        <v>21</v>
      </c>
      <c r="F176" s="6">
        <v>618717</v>
      </c>
      <c r="G176" s="8">
        <v>0</v>
      </c>
      <c r="H176" s="8">
        <v>620</v>
      </c>
    </row>
    <row r="177" spans="1:8" x14ac:dyDescent="0.25">
      <c r="A177" s="305"/>
      <c r="B177" s="2"/>
      <c r="C177" s="2"/>
      <c r="D177" s="48"/>
      <c r="E177" s="3" t="s">
        <v>22</v>
      </c>
      <c r="F177" s="5">
        <v>475926</v>
      </c>
      <c r="G177" s="7">
        <v>0</v>
      </c>
      <c r="H177" s="7">
        <v>0</v>
      </c>
    </row>
    <row r="178" spans="1:8" x14ac:dyDescent="0.25">
      <c r="A178" s="306"/>
      <c r="B178" s="2"/>
      <c r="C178" s="2"/>
      <c r="D178" s="48"/>
      <c r="E178" s="3" t="s">
        <v>23</v>
      </c>
      <c r="F178" s="5">
        <v>142791</v>
      </c>
      <c r="G178" s="7">
        <v>0</v>
      </c>
      <c r="H178" s="7">
        <v>620</v>
      </c>
    </row>
    <row r="179" spans="1:8" ht="30" x14ac:dyDescent="0.25">
      <c r="A179" s="304">
        <v>57</v>
      </c>
      <c r="B179" s="2">
        <v>74</v>
      </c>
      <c r="C179" s="2">
        <v>4099</v>
      </c>
      <c r="D179" s="48" t="s">
        <v>81</v>
      </c>
      <c r="E179" s="4" t="s">
        <v>21</v>
      </c>
      <c r="F179" s="6">
        <v>2499963</v>
      </c>
      <c r="G179" s="6">
        <v>7730</v>
      </c>
      <c r="H179" s="8">
        <v>0</v>
      </c>
    </row>
    <row r="180" spans="1:8" x14ac:dyDescent="0.25">
      <c r="A180" s="305"/>
      <c r="B180" s="2"/>
      <c r="C180" s="2"/>
      <c r="D180" s="48"/>
      <c r="E180" s="3" t="s">
        <v>34</v>
      </c>
      <c r="F180" s="5">
        <v>1490256</v>
      </c>
      <c r="G180" s="5">
        <v>6660</v>
      </c>
      <c r="H180" s="7">
        <v>0</v>
      </c>
    </row>
    <row r="181" spans="1:8" x14ac:dyDescent="0.25">
      <c r="A181" s="306"/>
      <c r="B181" s="2"/>
      <c r="C181" s="2"/>
      <c r="D181" s="48"/>
      <c r="E181" s="3" t="s">
        <v>22</v>
      </c>
      <c r="F181" s="5">
        <v>1009707</v>
      </c>
      <c r="G181" s="5">
        <v>1070</v>
      </c>
      <c r="H181" s="7">
        <v>0</v>
      </c>
    </row>
    <row r="182" spans="1:8" x14ac:dyDescent="0.25">
      <c r="A182" s="304">
        <v>58</v>
      </c>
      <c r="B182" s="2">
        <v>75</v>
      </c>
      <c r="C182" s="2">
        <v>4008</v>
      </c>
      <c r="D182" s="48" t="s">
        <v>128</v>
      </c>
      <c r="E182" s="4" t="s">
        <v>21</v>
      </c>
      <c r="F182" s="6">
        <v>6938215</v>
      </c>
      <c r="G182" s="8">
        <v>0</v>
      </c>
      <c r="H182" s="8">
        <v>0</v>
      </c>
    </row>
    <row r="183" spans="1:8" x14ac:dyDescent="0.25">
      <c r="A183" s="305"/>
      <c r="B183" s="2"/>
      <c r="C183" s="2"/>
      <c r="D183" s="48"/>
      <c r="E183" s="3" t="s">
        <v>34</v>
      </c>
      <c r="F183" s="5">
        <v>1188208</v>
      </c>
      <c r="G183" s="7">
        <v>0</v>
      </c>
      <c r="H183" s="7">
        <v>0</v>
      </c>
    </row>
    <row r="184" spans="1:8" x14ac:dyDescent="0.25">
      <c r="A184" s="305"/>
      <c r="B184" s="2"/>
      <c r="C184" s="2"/>
      <c r="D184" s="48"/>
      <c r="E184" s="3" t="s">
        <v>22</v>
      </c>
      <c r="F184" s="5">
        <v>5743345</v>
      </c>
      <c r="G184" s="7">
        <v>0</v>
      </c>
      <c r="H184" s="7">
        <v>0</v>
      </c>
    </row>
    <row r="185" spans="1:8" x14ac:dyDescent="0.25">
      <c r="A185" s="306"/>
      <c r="B185" s="2"/>
      <c r="C185" s="2"/>
      <c r="D185" s="48"/>
      <c r="E185" s="3" t="s">
        <v>23</v>
      </c>
      <c r="F185" s="5">
        <v>6662</v>
      </c>
      <c r="G185" s="7">
        <v>0</v>
      </c>
      <c r="H185" s="7">
        <v>0</v>
      </c>
    </row>
    <row r="186" spans="1:8" ht="30" x14ac:dyDescent="0.25">
      <c r="A186" s="304">
        <v>59</v>
      </c>
      <c r="B186" s="2">
        <v>75</v>
      </c>
      <c r="C186" s="2">
        <v>4018</v>
      </c>
      <c r="D186" s="48" t="s">
        <v>82</v>
      </c>
      <c r="E186" s="4" t="s">
        <v>21</v>
      </c>
      <c r="F186" s="6">
        <v>11121</v>
      </c>
      <c r="G186" s="8">
        <v>0</v>
      </c>
      <c r="H186" s="8">
        <v>0</v>
      </c>
    </row>
    <row r="187" spans="1:8" x14ac:dyDescent="0.25">
      <c r="A187" s="305"/>
      <c r="B187" s="2"/>
      <c r="C187" s="2"/>
      <c r="D187" s="48"/>
      <c r="E187" s="3" t="s">
        <v>22</v>
      </c>
      <c r="F187" s="5">
        <v>6158</v>
      </c>
      <c r="G187" s="7">
        <v>0</v>
      </c>
      <c r="H187" s="7">
        <v>0</v>
      </c>
    </row>
    <row r="188" spans="1:8" x14ac:dyDescent="0.25">
      <c r="A188" s="306"/>
      <c r="B188" s="2"/>
      <c r="C188" s="2"/>
      <c r="D188" s="48"/>
      <c r="E188" s="3" t="s">
        <v>23</v>
      </c>
      <c r="F188" s="5">
        <v>4963</v>
      </c>
      <c r="G188" s="7">
        <v>0</v>
      </c>
      <c r="H188" s="7">
        <v>0</v>
      </c>
    </row>
    <row r="189" spans="1:8" x14ac:dyDescent="0.25">
      <c r="A189" s="304">
        <v>60</v>
      </c>
      <c r="B189" s="2">
        <v>75</v>
      </c>
      <c r="C189" s="2">
        <v>4022</v>
      </c>
      <c r="D189" s="48" t="s">
        <v>83</v>
      </c>
      <c r="E189" s="4" t="s">
        <v>21</v>
      </c>
      <c r="F189" s="6">
        <v>53590</v>
      </c>
      <c r="G189" s="8">
        <v>0</v>
      </c>
      <c r="H189" s="8">
        <v>0</v>
      </c>
    </row>
    <row r="190" spans="1:8" x14ac:dyDescent="0.25">
      <c r="A190" s="306"/>
      <c r="B190" s="2"/>
      <c r="C190" s="2"/>
      <c r="D190" s="48"/>
      <c r="E190" s="3" t="s">
        <v>35</v>
      </c>
      <c r="F190" s="5">
        <v>53590</v>
      </c>
      <c r="G190" s="7">
        <v>0</v>
      </c>
      <c r="H190" s="7">
        <v>0</v>
      </c>
    </row>
    <row r="191" spans="1:8" x14ac:dyDescent="0.25">
      <c r="A191" s="304">
        <v>61</v>
      </c>
      <c r="B191" s="2">
        <v>75</v>
      </c>
      <c r="C191" s="2">
        <v>4101</v>
      </c>
      <c r="D191" s="48" t="s">
        <v>84</v>
      </c>
      <c r="E191" s="4" t="s">
        <v>21</v>
      </c>
      <c r="F191" s="6">
        <v>6267371</v>
      </c>
      <c r="G191" s="8">
        <v>0</v>
      </c>
      <c r="H191" s="6">
        <v>2226542</v>
      </c>
    </row>
    <row r="192" spans="1:8" x14ac:dyDescent="0.25">
      <c r="A192" s="305"/>
      <c r="B192" s="2"/>
      <c r="C192" s="2"/>
      <c r="D192" s="48"/>
      <c r="E192" s="3" t="s">
        <v>22</v>
      </c>
      <c r="F192" s="5">
        <v>2419855</v>
      </c>
      <c r="G192" s="7">
        <v>0</v>
      </c>
      <c r="H192" s="7">
        <v>0</v>
      </c>
    </row>
    <row r="193" spans="1:8" x14ac:dyDescent="0.25">
      <c r="A193" s="306"/>
      <c r="B193" s="2"/>
      <c r="C193" s="2"/>
      <c r="D193" s="48"/>
      <c r="E193" s="3" t="s">
        <v>23</v>
      </c>
      <c r="F193" s="5">
        <v>3847516</v>
      </c>
      <c r="G193" s="7">
        <v>0</v>
      </c>
      <c r="H193" s="5">
        <v>2226542</v>
      </c>
    </row>
    <row r="194" spans="1:8" x14ac:dyDescent="0.25">
      <c r="A194" s="304">
        <v>62</v>
      </c>
      <c r="B194" s="2">
        <v>76</v>
      </c>
      <c r="C194" s="2">
        <v>4014</v>
      </c>
      <c r="D194" s="48" t="s">
        <v>85</v>
      </c>
      <c r="E194" s="4" t="s">
        <v>21</v>
      </c>
      <c r="F194" s="6">
        <v>22435290</v>
      </c>
      <c r="G194" s="8">
        <v>0</v>
      </c>
      <c r="H194" s="8">
        <v>0</v>
      </c>
    </row>
    <row r="195" spans="1:8" x14ac:dyDescent="0.25">
      <c r="A195" s="305"/>
      <c r="B195" s="2"/>
      <c r="C195" s="2"/>
      <c r="D195" s="48"/>
      <c r="E195" s="3" t="s">
        <v>34</v>
      </c>
      <c r="F195" s="5">
        <v>3027447</v>
      </c>
      <c r="G195" s="7">
        <v>0</v>
      </c>
      <c r="H195" s="7">
        <v>0</v>
      </c>
    </row>
    <row r="196" spans="1:8" x14ac:dyDescent="0.25">
      <c r="A196" s="305"/>
      <c r="B196" s="2"/>
      <c r="C196" s="2"/>
      <c r="D196" s="48"/>
      <c r="E196" s="3" t="s">
        <v>35</v>
      </c>
      <c r="F196" s="5">
        <v>18383418</v>
      </c>
      <c r="G196" s="7">
        <v>0</v>
      </c>
      <c r="H196" s="7">
        <v>0</v>
      </c>
    </row>
    <row r="197" spans="1:8" x14ac:dyDescent="0.25">
      <c r="A197" s="305"/>
      <c r="B197" s="2"/>
      <c r="C197" s="2"/>
      <c r="D197" s="48"/>
      <c r="E197" s="3" t="s">
        <v>22</v>
      </c>
      <c r="F197" s="5">
        <v>1023264</v>
      </c>
      <c r="G197" s="7">
        <v>0</v>
      </c>
      <c r="H197" s="7">
        <v>0</v>
      </c>
    </row>
    <row r="198" spans="1:8" x14ac:dyDescent="0.25">
      <c r="A198" s="306"/>
      <c r="B198" s="2"/>
      <c r="C198" s="2"/>
      <c r="D198" s="48"/>
      <c r="E198" s="3" t="s">
        <v>23</v>
      </c>
      <c r="F198" s="5">
        <v>1161</v>
      </c>
      <c r="G198" s="7">
        <v>0</v>
      </c>
      <c r="H198" s="7">
        <v>0</v>
      </c>
    </row>
    <row r="199" spans="1:8" ht="30" x14ac:dyDescent="0.25">
      <c r="A199" s="304">
        <v>63</v>
      </c>
      <c r="B199" s="2">
        <v>76</v>
      </c>
      <c r="C199" s="2">
        <v>4100</v>
      </c>
      <c r="D199" s="48" t="s">
        <v>86</v>
      </c>
      <c r="E199" s="4" t="s">
        <v>21</v>
      </c>
      <c r="F199" s="6">
        <v>3041916</v>
      </c>
      <c r="G199" s="8">
        <v>0</v>
      </c>
      <c r="H199" s="8">
        <v>0</v>
      </c>
    </row>
    <row r="200" spans="1:8" x14ac:dyDescent="0.25">
      <c r="A200" s="306"/>
      <c r="B200" s="2"/>
      <c r="C200" s="2"/>
      <c r="D200" s="48"/>
      <c r="E200" s="3" t="s">
        <v>22</v>
      </c>
      <c r="F200" s="5">
        <v>3041916</v>
      </c>
      <c r="G200" s="7">
        <v>0</v>
      </c>
      <c r="H200" s="7">
        <v>0</v>
      </c>
    </row>
    <row r="201" spans="1:8" x14ac:dyDescent="0.25">
      <c r="A201" s="304">
        <v>64</v>
      </c>
      <c r="B201" s="2">
        <v>76</v>
      </c>
      <c r="C201" s="2">
        <v>4101</v>
      </c>
      <c r="D201" s="48" t="s">
        <v>87</v>
      </c>
      <c r="E201" s="4" t="s">
        <v>21</v>
      </c>
      <c r="F201" s="6">
        <v>351212</v>
      </c>
      <c r="G201" s="8">
        <v>0</v>
      </c>
      <c r="H201" s="6">
        <v>2166</v>
      </c>
    </row>
    <row r="202" spans="1:8" x14ac:dyDescent="0.25">
      <c r="A202" s="305"/>
      <c r="B202" s="2"/>
      <c r="C202" s="2"/>
      <c r="D202" s="48"/>
      <c r="E202" s="3" t="s">
        <v>22</v>
      </c>
      <c r="F202" s="5">
        <v>348946</v>
      </c>
      <c r="G202" s="7">
        <v>0</v>
      </c>
      <c r="H202" s="7">
        <v>0</v>
      </c>
    </row>
    <row r="203" spans="1:8" x14ac:dyDescent="0.25">
      <c r="A203" s="306"/>
      <c r="B203" s="2"/>
      <c r="C203" s="2"/>
      <c r="D203" s="48"/>
      <c r="E203" s="3" t="s">
        <v>23</v>
      </c>
      <c r="F203" s="5">
        <v>2266</v>
      </c>
      <c r="G203" s="7">
        <v>0</v>
      </c>
      <c r="H203" s="5">
        <v>2166</v>
      </c>
    </row>
    <row r="204" spans="1:8" x14ac:dyDescent="0.25">
      <c r="A204" s="304">
        <v>65</v>
      </c>
      <c r="B204" s="2">
        <v>92</v>
      </c>
      <c r="C204" s="2">
        <v>1000</v>
      </c>
      <c r="D204" s="48" t="s">
        <v>88</v>
      </c>
      <c r="E204" s="4" t="s">
        <v>21</v>
      </c>
      <c r="F204" s="6">
        <v>7722</v>
      </c>
      <c r="G204" s="8">
        <v>0</v>
      </c>
      <c r="H204" s="8">
        <v>0</v>
      </c>
    </row>
    <row r="205" spans="1:8" x14ac:dyDescent="0.25">
      <c r="A205" s="306"/>
      <c r="B205" s="2"/>
      <c r="C205" s="2"/>
      <c r="D205" s="48"/>
      <c r="E205" s="3" t="s">
        <v>22</v>
      </c>
      <c r="F205" s="5">
        <v>7722</v>
      </c>
      <c r="G205" s="7">
        <v>0</v>
      </c>
      <c r="H205" s="7">
        <v>0</v>
      </c>
    </row>
    <row r="206" spans="1:8" ht="30" x14ac:dyDescent="0.25">
      <c r="A206" s="304">
        <v>66</v>
      </c>
      <c r="B206" s="2">
        <v>15</v>
      </c>
      <c r="C206" s="2">
        <v>2032</v>
      </c>
      <c r="D206" s="48" t="s">
        <v>90</v>
      </c>
      <c r="E206" s="4" t="s">
        <v>21</v>
      </c>
      <c r="F206" s="6">
        <v>2008813</v>
      </c>
      <c r="G206" s="8">
        <v>0</v>
      </c>
      <c r="H206" s="8">
        <v>0</v>
      </c>
    </row>
    <row r="207" spans="1:8" x14ac:dyDescent="0.25">
      <c r="A207" s="305"/>
      <c r="B207" s="2"/>
      <c r="C207" s="2"/>
      <c r="D207" s="48"/>
      <c r="E207" s="3" t="s">
        <v>22</v>
      </c>
      <c r="F207" s="5">
        <v>1912813</v>
      </c>
      <c r="G207" s="7">
        <v>0</v>
      </c>
      <c r="H207" s="7">
        <v>0</v>
      </c>
    </row>
    <row r="208" spans="1:8" x14ac:dyDescent="0.25">
      <c r="A208" s="306"/>
      <c r="B208" s="2"/>
      <c r="C208" s="2"/>
      <c r="D208" s="48"/>
      <c r="E208" s="3" t="s">
        <v>23</v>
      </c>
      <c r="F208" s="5">
        <v>96000</v>
      </c>
      <c r="G208" s="7">
        <v>0</v>
      </c>
      <c r="H208" s="7">
        <v>0</v>
      </c>
    </row>
    <row r="209" spans="1:8" x14ac:dyDescent="0.25">
      <c r="A209" s="304">
        <v>67</v>
      </c>
      <c r="B209" s="2">
        <v>16</v>
      </c>
      <c r="C209" s="2">
        <v>2008</v>
      </c>
      <c r="D209" s="48" t="s">
        <v>91</v>
      </c>
      <c r="E209" s="4" t="s">
        <v>21</v>
      </c>
      <c r="F209" s="6">
        <v>810826</v>
      </c>
      <c r="G209" s="8">
        <v>0</v>
      </c>
      <c r="H209" s="8">
        <v>0</v>
      </c>
    </row>
    <row r="210" spans="1:8" x14ac:dyDescent="0.25">
      <c r="A210" s="306"/>
      <c r="B210" s="2"/>
      <c r="C210" s="2"/>
      <c r="D210" s="48"/>
      <c r="E210" s="3" t="s">
        <v>22</v>
      </c>
      <c r="F210" s="5">
        <v>810826</v>
      </c>
      <c r="G210" s="7">
        <v>0</v>
      </c>
      <c r="H210" s="7">
        <v>0</v>
      </c>
    </row>
    <row r="211" spans="1:8" ht="30" x14ac:dyDescent="0.25">
      <c r="A211" s="304">
        <v>68</v>
      </c>
      <c r="B211" s="2">
        <v>31</v>
      </c>
      <c r="C211" s="2">
        <v>2362</v>
      </c>
      <c r="D211" s="48" t="s">
        <v>92</v>
      </c>
      <c r="E211" s="4" t="s">
        <v>21</v>
      </c>
      <c r="F211" s="6">
        <v>716056</v>
      </c>
      <c r="G211" s="8">
        <v>0</v>
      </c>
      <c r="H211" s="8">
        <v>0</v>
      </c>
    </row>
    <row r="212" spans="1:8" x14ac:dyDescent="0.25">
      <c r="A212" s="306"/>
      <c r="B212" s="2"/>
      <c r="C212" s="2"/>
      <c r="D212" s="48"/>
      <c r="E212" s="3" t="s">
        <v>34</v>
      </c>
      <c r="F212" s="5">
        <v>716056</v>
      </c>
      <c r="G212" s="7">
        <v>0</v>
      </c>
      <c r="H212" s="7">
        <v>0</v>
      </c>
    </row>
    <row r="213" spans="1:8" x14ac:dyDescent="0.25">
      <c r="A213" s="304">
        <v>69</v>
      </c>
      <c r="B213" s="2">
        <v>31</v>
      </c>
      <c r="C213" s="2">
        <v>2407</v>
      </c>
      <c r="D213" s="48" t="s">
        <v>93</v>
      </c>
      <c r="E213" s="4" t="s">
        <v>21</v>
      </c>
      <c r="F213" s="6">
        <v>33822</v>
      </c>
      <c r="G213" s="8">
        <v>0</v>
      </c>
      <c r="H213" s="8">
        <v>0</v>
      </c>
    </row>
    <row r="214" spans="1:8" x14ac:dyDescent="0.25">
      <c r="A214" s="306"/>
      <c r="B214" s="2"/>
      <c r="C214" s="2"/>
      <c r="D214" s="48"/>
      <c r="E214" s="3" t="s">
        <v>23</v>
      </c>
      <c r="F214" s="5">
        <v>33822</v>
      </c>
      <c r="G214" s="7">
        <v>0</v>
      </c>
      <c r="H214" s="7">
        <v>0</v>
      </c>
    </row>
    <row r="215" spans="1:8" x14ac:dyDescent="0.25">
      <c r="A215" s="304">
        <v>70</v>
      </c>
      <c r="B215" s="2">
        <v>31</v>
      </c>
      <c r="C215" s="2">
        <v>3201</v>
      </c>
      <c r="D215" s="48" t="s">
        <v>94</v>
      </c>
      <c r="E215" s="4" t="s">
        <v>21</v>
      </c>
      <c r="F215" s="6">
        <v>52510</v>
      </c>
      <c r="G215" s="8">
        <v>0</v>
      </c>
      <c r="H215" s="8">
        <v>0</v>
      </c>
    </row>
    <row r="216" spans="1:8" x14ac:dyDescent="0.25">
      <c r="A216" s="305"/>
      <c r="B216" s="2"/>
      <c r="C216" s="2"/>
      <c r="D216" s="48"/>
      <c r="E216" s="3" t="s">
        <v>22</v>
      </c>
      <c r="F216" s="5">
        <v>42150</v>
      </c>
      <c r="G216" s="7">
        <v>0</v>
      </c>
      <c r="H216" s="7">
        <v>0</v>
      </c>
    </row>
    <row r="217" spans="1:8" x14ac:dyDescent="0.25">
      <c r="A217" s="306"/>
      <c r="B217" s="2"/>
      <c r="C217" s="2"/>
      <c r="D217" s="48"/>
      <c r="E217" s="3" t="s">
        <v>23</v>
      </c>
      <c r="F217" s="5">
        <v>10360</v>
      </c>
      <c r="G217" s="7">
        <v>0</v>
      </c>
      <c r="H217" s="7">
        <v>0</v>
      </c>
    </row>
    <row r="218" spans="1:8" ht="30" x14ac:dyDescent="0.25">
      <c r="A218" s="304">
        <v>71</v>
      </c>
      <c r="B218" s="2">
        <v>31</v>
      </c>
      <c r="C218" s="2">
        <v>958</v>
      </c>
      <c r="D218" s="48" t="s">
        <v>96</v>
      </c>
      <c r="E218" s="4" t="s">
        <v>21</v>
      </c>
      <c r="F218" s="6">
        <v>4773380</v>
      </c>
      <c r="G218" s="8">
        <v>0</v>
      </c>
      <c r="H218" s="8">
        <v>0</v>
      </c>
    </row>
    <row r="219" spans="1:8" x14ac:dyDescent="0.25">
      <c r="A219" s="306"/>
      <c r="B219" s="2"/>
      <c r="C219" s="2"/>
      <c r="D219" s="48"/>
      <c r="E219" s="3" t="s">
        <v>35</v>
      </c>
      <c r="F219" s="5">
        <v>4773380</v>
      </c>
      <c r="G219" s="7">
        <v>0</v>
      </c>
      <c r="H219" s="7">
        <v>0</v>
      </c>
    </row>
    <row r="220" spans="1:8" x14ac:dyDescent="0.25">
      <c r="A220" s="304">
        <v>72</v>
      </c>
      <c r="B220" s="2">
        <v>34</v>
      </c>
      <c r="C220" s="2">
        <v>1619</v>
      </c>
      <c r="D220" s="48" t="s">
        <v>97</v>
      </c>
      <c r="E220" s="4" t="s">
        <v>21</v>
      </c>
      <c r="F220" s="6">
        <v>7802184</v>
      </c>
      <c r="G220" s="8">
        <v>0</v>
      </c>
      <c r="H220" s="8">
        <v>0</v>
      </c>
    </row>
    <row r="221" spans="1:8" x14ac:dyDescent="0.25">
      <c r="A221" s="305"/>
      <c r="B221" s="2"/>
      <c r="C221" s="2"/>
      <c r="D221" s="48"/>
      <c r="E221" s="3" t="s">
        <v>34</v>
      </c>
      <c r="F221" s="5">
        <v>9985</v>
      </c>
      <c r="G221" s="7">
        <v>0</v>
      </c>
      <c r="H221" s="7">
        <v>0</v>
      </c>
    </row>
    <row r="222" spans="1:8" x14ac:dyDescent="0.25">
      <c r="A222" s="305"/>
      <c r="B222" s="2"/>
      <c r="C222" s="2"/>
      <c r="D222" s="48"/>
      <c r="E222" s="3" t="s">
        <v>22</v>
      </c>
      <c r="F222" s="5">
        <v>1719585</v>
      </c>
      <c r="G222" s="7">
        <v>0</v>
      </c>
      <c r="H222" s="7">
        <v>0</v>
      </c>
    </row>
    <row r="223" spans="1:8" x14ac:dyDescent="0.25">
      <c r="A223" s="306"/>
      <c r="B223" s="2"/>
      <c r="C223" s="2"/>
      <c r="D223" s="48"/>
      <c r="E223" s="3" t="s">
        <v>23</v>
      </c>
      <c r="F223" s="5">
        <v>6072614</v>
      </c>
      <c r="G223" s="7">
        <v>0</v>
      </c>
      <c r="H223" s="7">
        <v>0</v>
      </c>
    </row>
    <row r="224" spans="1:8" x14ac:dyDescent="0.25">
      <c r="A224" s="304">
        <v>73</v>
      </c>
      <c r="B224" s="2">
        <v>34</v>
      </c>
      <c r="C224" s="2">
        <v>921</v>
      </c>
      <c r="D224" s="48" t="s">
        <v>98</v>
      </c>
      <c r="E224" s="4" t="s">
        <v>21</v>
      </c>
      <c r="F224" s="6">
        <v>19119595</v>
      </c>
      <c r="G224" s="8">
        <v>0</v>
      </c>
      <c r="H224" s="8">
        <v>0</v>
      </c>
    </row>
    <row r="225" spans="1:8" x14ac:dyDescent="0.25">
      <c r="A225" s="305"/>
      <c r="B225" s="2"/>
      <c r="C225" s="2"/>
      <c r="D225" s="48"/>
      <c r="E225" s="3" t="s">
        <v>34</v>
      </c>
      <c r="F225" s="5">
        <v>16657554</v>
      </c>
      <c r="G225" s="7">
        <v>0</v>
      </c>
      <c r="H225" s="7">
        <v>0</v>
      </c>
    </row>
    <row r="226" spans="1:8" x14ac:dyDescent="0.25">
      <c r="A226" s="305"/>
      <c r="B226" s="2"/>
      <c r="C226" s="2"/>
      <c r="D226" s="48"/>
      <c r="E226" s="3" t="s">
        <v>35</v>
      </c>
      <c r="F226" s="5">
        <v>1288166</v>
      </c>
      <c r="G226" s="7">
        <v>0</v>
      </c>
      <c r="H226" s="7">
        <v>0</v>
      </c>
    </row>
    <row r="227" spans="1:8" x14ac:dyDescent="0.25">
      <c r="A227" s="305"/>
      <c r="B227" s="2"/>
      <c r="C227" s="2"/>
      <c r="D227" s="48"/>
      <c r="E227" s="3" t="s">
        <v>22</v>
      </c>
      <c r="F227" s="5">
        <v>1114883</v>
      </c>
      <c r="G227" s="7">
        <v>0</v>
      </c>
      <c r="H227" s="7">
        <v>0</v>
      </c>
    </row>
    <row r="228" spans="1:8" x14ac:dyDescent="0.25">
      <c r="A228" s="306"/>
      <c r="B228" s="2"/>
      <c r="C228" s="2"/>
      <c r="D228" s="48"/>
      <c r="E228" s="3" t="s">
        <v>23</v>
      </c>
      <c r="F228" s="5">
        <v>58992</v>
      </c>
      <c r="G228" s="7">
        <v>0</v>
      </c>
      <c r="H228" s="7">
        <v>0</v>
      </c>
    </row>
    <row r="229" spans="1:8" x14ac:dyDescent="0.25">
      <c r="A229" s="304">
        <v>74</v>
      </c>
      <c r="B229" s="2">
        <v>61</v>
      </c>
      <c r="C229" s="2">
        <v>1503</v>
      </c>
      <c r="D229" s="48" t="s">
        <v>99</v>
      </c>
      <c r="E229" s="4" t="s">
        <v>21</v>
      </c>
      <c r="F229" s="6">
        <v>3408514</v>
      </c>
      <c r="G229" s="8">
        <v>0</v>
      </c>
      <c r="H229" s="6">
        <v>2156530</v>
      </c>
    </row>
    <row r="230" spans="1:8" x14ac:dyDescent="0.25">
      <c r="A230" s="305"/>
      <c r="B230" s="2"/>
      <c r="C230" s="2"/>
      <c r="D230" s="48"/>
      <c r="E230" s="3" t="s">
        <v>22</v>
      </c>
      <c r="F230" s="5">
        <v>700402</v>
      </c>
      <c r="G230" s="7">
        <v>0</v>
      </c>
      <c r="H230" s="7">
        <v>0</v>
      </c>
    </row>
    <row r="231" spans="1:8" x14ac:dyDescent="0.25">
      <c r="A231" s="306"/>
      <c r="B231" s="2"/>
      <c r="C231" s="2"/>
      <c r="D231" s="48"/>
      <c r="E231" s="3" t="s">
        <v>23</v>
      </c>
      <c r="F231" s="5">
        <v>2708112</v>
      </c>
      <c r="G231" s="7">
        <v>0</v>
      </c>
      <c r="H231" s="5">
        <v>2156530</v>
      </c>
    </row>
    <row r="232" spans="1:8" x14ac:dyDescent="0.25">
      <c r="A232" s="304">
        <v>75</v>
      </c>
      <c r="B232" s="2">
        <v>62</v>
      </c>
      <c r="C232" s="2">
        <v>510</v>
      </c>
      <c r="D232" s="48" t="s">
        <v>100</v>
      </c>
      <c r="E232" s="4" t="s">
        <v>21</v>
      </c>
      <c r="F232" s="6">
        <v>1738489</v>
      </c>
      <c r="G232" s="8">
        <v>0</v>
      </c>
      <c r="H232" s="6">
        <v>54897</v>
      </c>
    </row>
    <row r="233" spans="1:8" x14ac:dyDescent="0.25">
      <c r="A233" s="305"/>
      <c r="B233" s="2"/>
      <c r="C233" s="2"/>
      <c r="D233" s="48"/>
      <c r="E233" s="3" t="s">
        <v>35</v>
      </c>
      <c r="F233" s="5">
        <v>1667915</v>
      </c>
      <c r="G233" s="7">
        <v>0</v>
      </c>
      <c r="H233" s="7">
        <v>0</v>
      </c>
    </row>
    <row r="234" spans="1:8" x14ac:dyDescent="0.25">
      <c r="A234" s="306"/>
      <c r="B234" s="2"/>
      <c r="C234" s="2"/>
      <c r="D234" s="48"/>
      <c r="E234" s="3" t="s">
        <v>23</v>
      </c>
      <c r="F234" s="5">
        <v>70574</v>
      </c>
      <c r="G234" s="7">
        <v>0</v>
      </c>
      <c r="H234" s="5">
        <v>54897</v>
      </c>
    </row>
    <row r="235" spans="1:8" x14ac:dyDescent="0.25">
      <c r="A235" s="304">
        <v>76</v>
      </c>
      <c r="B235" s="2">
        <v>71</v>
      </c>
      <c r="C235" s="2">
        <v>4001</v>
      </c>
      <c r="D235" s="48" t="s">
        <v>101</v>
      </c>
      <c r="E235" s="4" t="s">
        <v>21</v>
      </c>
      <c r="F235" s="6">
        <v>701941</v>
      </c>
      <c r="G235" s="8">
        <v>0</v>
      </c>
      <c r="H235" s="6">
        <v>11871</v>
      </c>
    </row>
    <row r="236" spans="1:8" x14ac:dyDescent="0.25">
      <c r="A236" s="305"/>
      <c r="B236" s="2"/>
      <c r="C236" s="2"/>
      <c r="D236" s="48"/>
      <c r="E236" s="3" t="s">
        <v>22</v>
      </c>
      <c r="F236" s="5">
        <v>698627</v>
      </c>
      <c r="G236" s="7">
        <v>0</v>
      </c>
      <c r="H236" s="5">
        <v>11871</v>
      </c>
    </row>
    <row r="237" spans="1:8" x14ac:dyDescent="0.25">
      <c r="A237" s="306"/>
      <c r="B237" s="2"/>
      <c r="C237" s="2"/>
      <c r="D237" s="48"/>
      <c r="E237" s="3" t="s">
        <v>23</v>
      </c>
      <c r="F237" s="5">
        <v>3314</v>
      </c>
      <c r="G237" s="7">
        <v>0</v>
      </c>
      <c r="H237" s="7">
        <v>0</v>
      </c>
    </row>
    <row r="238" spans="1:8" x14ac:dyDescent="0.25">
      <c r="A238" s="304">
        <v>77</v>
      </c>
      <c r="B238" s="2">
        <v>71</v>
      </c>
      <c r="C238" s="2">
        <v>965</v>
      </c>
      <c r="D238" s="48" t="s">
        <v>102</v>
      </c>
      <c r="E238" s="4" t="s">
        <v>21</v>
      </c>
      <c r="F238" s="6">
        <v>18137361</v>
      </c>
      <c r="G238" s="8">
        <v>0</v>
      </c>
      <c r="H238" s="6">
        <v>8007653</v>
      </c>
    </row>
    <row r="239" spans="1:8" x14ac:dyDescent="0.25">
      <c r="A239" s="305"/>
      <c r="B239" s="2"/>
      <c r="C239" s="2"/>
      <c r="D239" s="48"/>
      <c r="E239" s="3" t="s">
        <v>22</v>
      </c>
      <c r="F239" s="5">
        <v>6498407</v>
      </c>
      <c r="G239" s="7">
        <v>0</v>
      </c>
      <c r="H239" s="7">
        <v>0</v>
      </c>
    </row>
    <row r="240" spans="1:8" x14ac:dyDescent="0.25">
      <c r="A240" s="306"/>
      <c r="B240" s="2"/>
      <c r="C240" s="2"/>
      <c r="D240" s="48"/>
      <c r="E240" s="3" t="s">
        <v>23</v>
      </c>
      <c r="F240" s="5">
        <v>11638954</v>
      </c>
      <c r="G240" s="7">
        <v>0</v>
      </c>
      <c r="H240" s="5">
        <v>8007653</v>
      </c>
    </row>
    <row r="241" spans="1:8" ht="30" x14ac:dyDescent="0.25">
      <c r="A241" s="304">
        <v>78</v>
      </c>
      <c r="B241" s="2">
        <v>71</v>
      </c>
      <c r="C241" s="2">
        <v>995</v>
      </c>
      <c r="D241" s="48" t="s">
        <v>103</v>
      </c>
      <c r="E241" s="4" t="s">
        <v>21</v>
      </c>
      <c r="F241" s="6">
        <v>2387672</v>
      </c>
      <c r="G241" s="8">
        <v>0</v>
      </c>
      <c r="H241" s="8">
        <v>0</v>
      </c>
    </row>
    <row r="242" spans="1:8" x14ac:dyDescent="0.25">
      <c r="A242" s="305"/>
      <c r="B242" s="2"/>
      <c r="C242" s="2"/>
      <c r="D242" s="48"/>
      <c r="E242" s="3" t="s">
        <v>22</v>
      </c>
      <c r="F242" s="5">
        <v>2382241</v>
      </c>
      <c r="G242" s="7">
        <v>0</v>
      </c>
      <c r="H242" s="7">
        <v>0</v>
      </c>
    </row>
    <row r="243" spans="1:8" x14ac:dyDescent="0.25">
      <c r="A243" s="306"/>
      <c r="B243" s="2"/>
      <c r="C243" s="2"/>
      <c r="D243" s="48"/>
      <c r="E243" s="3" t="s">
        <v>23</v>
      </c>
      <c r="F243" s="5">
        <v>5431</v>
      </c>
      <c r="G243" s="7">
        <v>0</v>
      </c>
      <c r="H243" s="7">
        <v>0</v>
      </c>
    </row>
    <row r="244" spans="1:8" x14ac:dyDescent="0.25">
      <c r="A244" s="304">
        <v>79</v>
      </c>
      <c r="B244" s="2">
        <v>74</v>
      </c>
      <c r="C244" s="2">
        <v>4096</v>
      </c>
      <c r="D244" s="48" t="s">
        <v>78</v>
      </c>
      <c r="E244" s="4" t="s">
        <v>21</v>
      </c>
      <c r="F244" s="6">
        <v>1111766</v>
      </c>
      <c r="G244" s="8">
        <v>0</v>
      </c>
      <c r="H244" s="8">
        <v>0</v>
      </c>
    </row>
    <row r="245" spans="1:8" x14ac:dyDescent="0.25">
      <c r="A245" s="305"/>
      <c r="B245" s="2"/>
      <c r="C245" s="2"/>
      <c r="D245" s="48"/>
      <c r="E245" s="3" t="s">
        <v>22</v>
      </c>
      <c r="F245" s="5">
        <v>1085652</v>
      </c>
      <c r="G245" s="7">
        <v>0</v>
      </c>
      <c r="H245" s="7">
        <v>0</v>
      </c>
    </row>
    <row r="246" spans="1:8" x14ac:dyDescent="0.25">
      <c r="A246" s="306"/>
      <c r="B246" s="2"/>
      <c r="C246" s="2"/>
      <c r="D246" s="48"/>
      <c r="E246" s="3" t="s">
        <v>23</v>
      </c>
      <c r="F246" s="5">
        <v>26114</v>
      </c>
      <c r="G246" s="7">
        <v>0</v>
      </c>
      <c r="H246" s="7">
        <v>0</v>
      </c>
    </row>
    <row r="247" spans="1:8" ht="75" x14ac:dyDescent="0.25">
      <c r="A247" s="304">
        <v>80</v>
      </c>
      <c r="B247" s="2">
        <v>75</v>
      </c>
      <c r="C247" s="2">
        <v>144</v>
      </c>
      <c r="D247" s="48" t="s">
        <v>104</v>
      </c>
      <c r="E247" s="4" t="s">
        <v>21</v>
      </c>
      <c r="F247" s="6">
        <v>12942168</v>
      </c>
      <c r="G247" s="8">
        <v>0</v>
      </c>
      <c r="H247" s="6">
        <v>44088</v>
      </c>
    </row>
    <row r="248" spans="1:8" x14ac:dyDescent="0.25">
      <c r="A248" s="305"/>
      <c r="B248" s="2"/>
      <c r="C248" s="2"/>
      <c r="D248" s="48"/>
      <c r="E248" s="3" t="s">
        <v>34</v>
      </c>
      <c r="F248" s="5">
        <v>12875738</v>
      </c>
      <c r="G248" s="7">
        <v>0</v>
      </c>
      <c r="H248" s="7">
        <v>0</v>
      </c>
    </row>
    <row r="249" spans="1:8" x14ac:dyDescent="0.25">
      <c r="A249" s="306"/>
      <c r="B249" s="2"/>
      <c r="C249" s="2"/>
      <c r="D249" s="48"/>
      <c r="E249" s="3" t="s">
        <v>23</v>
      </c>
      <c r="F249" s="5">
        <v>66430</v>
      </c>
      <c r="G249" s="7">
        <v>0</v>
      </c>
      <c r="H249" s="5">
        <v>44088</v>
      </c>
    </row>
    <row r="250" spans="1:8" x14ac:dyDescent="0.25">
      <c r="A250" s="304">
        <v>81</v>
      </c>
      <c r="B250" s="2">
        <v>75</v>
      </c>
      <c r="C250" s="2">
        <v>146</v>
      </c>
      <c r="D250" s="48" t="s">
        <v>105</v>
      </c>
      <c r="E250" s="4" t="s">
        <v>21</v>
      </c>
      <c r="F250" s="6">
        <v>6695568</v>
      </c>
      <c r="G250" s="8">
        <v>0</v>
      </c>
      <c r="H250" s="8">
        <v>90</v>
      </c>
    </row>
    <row r="251" spans="1:8" x14ac:dyDescent="0.25">
      <c r="A251" s="305"/>
      <c r="B251" s="2"/>
      <c r="C251" s="2"/>
      <c r="D251" s="48"/>
      <c r="E251" s="3" t="s">
        <v>34</v>
      </c>
      <c r="F251" s="5">
        <v>5535846</v>
      </c>
      <c r="G251" s="7">
        <v>0</v>
      </c>
      <c r="H251" s="7">
        <v>0</v>
      </c>
    </row>
    <row r="252" spans="1:8" x14ac:dyDescent="0.25">
      <c r="A252" s="305"/>
      <c r="B252" s="2"/>
      <c r="C252" s="2"/>
      <c r="D252" s="48"/>
      <c r="E252" s="3" t="s">
        <v>35</v>
      </c>
      <c r="F252" s="5">
        <v>185540</v>
      </c>
      <c r="G252" s="7">
        <v>0</v>
      </c>
      <c r="H252" s="7">
        <v>0</v>
      </c>
    </row>
    <row r="253" spans="1:8" x14ac:dyDescent="0.25">
      <c r="A253" s="305"/>
      <c r="B253" s="2"/>
      <c r="C253" s="2"/>
      <c r="D253" s="48"/>
      <c r="E253" s="3" t="s">
        <v>22</v>
      </c>
      <c r="F253" s="5">
        <v>939139</v>
      </c>
      <c r="G253" s="7">
        <v>0</v>
      </c>
      <c r="H253" s="7">
        <v>0</v>
      </c>
    </row>
    <row r="254" spans="1:8" x14ac:dyDescent="0.25">
      <c r="A254" s="306"/>
      <c r="B254" s="2"/>
      <c r="C254" s="2"/>
      <c r="D254" s="48"/>
      <c r="E254" s="3" t="s">
        <v>23</v>
      </c>
      <c r="F254" s="5">
        <v>35043</v>
      </c>
      <c r="G254" s="7">
        <v>0</v>
      </c>
      <c r="H254" s="7">
        <v>90</v>
      </c>
    </row>
    <row r="255" spans="1:8" ht="30" x14ac:dyDescent="0.25">
      <c r="A255" s="304">
        <v>82</v>
      </c>
      <c r="B255" s="2">
        <v>75</v>
      </c>
      <c r="C255" s="2">
        <v>4000</v>
      </c>
      <c r="D255" s="48" t="s">
        <v>106</v>
      </c>
      <c r="E255" s="4" t="s">
        <v>21</v>
      </c>
      <c r="F255" s="6">
        <v>1716761</v>
      </c>
      <c r="G255" s="8">
        <v>0</v>
      </c>
      <c r="H255" s="8">
        <v>0</v>
      </c>
    </row>
    <row r="256" spans="1:8" x14ac:dyDescent="0.25">
      <c r="A256" s="305"/>
      <c r="B256" s="2"/>
      <c r="C256" s="2"/>
      <c r="D256" s="48"/>
      <c r="E256" s="3" t="s">
        <v>34</v>
      </c>
      <c r="F256" s="5">
        <v>1623222</v>
      </c>
      <c r="G256" s="7">
        <v>0</v>
      </c>
      <c r="H256" s="7">
        <v>0</v>
      </c>
    </row>
    <row r="257" spans="1:8" x14ac:dyDescent="0.25">
      <c r="A257" s="306"/>
      <c r="B257" s="2"/>
      <c r="C257" s="2"/>
      <c r="D257" s="48"/>
      <c r="E257" s="3" t="s">
        <v>22</v>
      </c>
      <c r="F257" s="5">
        <v>93539</v>
      </c>
      <c r="G257" s="7">
        <v>0</v>
      </c>
      <c r="H257" s="7">
        <v>0</v>
      </c>
    </row>
    <row r="258" spans="1:8" x14ac:dyDescent="0.25">
      <c r="A258" s="304">
        <v>83</v>
      </c>
      <c r="B258" s="2">
        <v>75</v>
      </c>
      <c r="C258" s="2">
        <v>962</v>
      </c>
      <c r="D258" s="48" t="s">
        <v>107</v>
      </c>
      <c r="E258" s="4" t="s">
        <v>21</v>
      </c>
      <c r="F258" s="6">
        <v>3891984</v>
      </c>
      <c r="G258" s="8">
        <v>0</v>
      </c>
      <c r="H258" s="8">
        <v>0</v>
      </c>
    </row>
    <row r="259" spans="1:8" x14ac:dyDescent="0.25">
      <c r="A259" s="305"/>
      <c r="B259" s="2"/>
      <c r="C259" s="2"/>
      <c r="D259" s="48"/>
      <c r="E259" s="3" t="s">
        <v>35</v>
      </c>
      <c r="F259" s="5">
        <v>2960856</v>
      </c>
      <c r="G259" s="7">
        <v>0</v>
      </c>
      <c r="H259" s="7">
        <v>0</v>
      </c>
    </row>
    <row r="260" spans="1:8" x14ac:dyDescent="0.25">
      <c r="A260" s="305"/>
      <c r="B260" s="2"/>
      <c r="C260" s="2"/>
      <c r="D260" s="48"/>
      <c r="E260" s="3" t="s">
        <v>22</v>
      </c>
      <c r="F260" s="5">
        <v>922410</v>
      </c>
      <c r="G260" s="7">
        <v>0</v>
      </c>
      <c r="H260" s="7">
        <v>0</v>
      </c>
    </row>
    <row r="261" spans="1:8" x14ac:dyDescent="0.25">
      <c r="A261" s="306"/>
      <c r="B261" s="2"/>
      <c r="C261" s="2"/>
      <c r="D261" s="48"/>
      <c r="E261" s="3" t="s">
        <v>23</v>
      </c>
      <c r="F261" s="5">
        <v>8718</v>
      </c>
      <c r="G261" s="7">
        <v>0</v>
      </c>
      <c r="H261" s="7">
        <v>0</v>
      </c>
    </row>
    <row r="262" spans="1:8" x14ac:dyDescent="0.25">
      <c r="A262" s="304">
        <v>84</v>
      </c>
      <c r="B262" s="2">
        <v>87</v>
      </c>
      <c r="C262" s="2">
        <v>933</v>
      </c>
      <c r="D262" s="48" t="s">
        <v>108</v>
      </c>
      <c r="E262" s="4" t="s">
        <v>21</v>
      </c>
      <c r="F262" s="6">
        <v>262707</v>
      </c>
      <c r="G262" s="8">
        <v>0</v>
      </c>
      <c r="H262" s="8">
        <v>0</v>
      </c>
    </row>
    <row r="263" spans="1:8" x14ac:dyDescent="0.25">
      <c r="A263" s="306"/>
      <c r="B263" s="2"/>
      <c r="C263" s="2"/>
      <c r="D263" s="48"/>
      <c r="E263" s="3" t="s">
        <v>22</v>
      </c>
      <c r="F263" s="5">
        <v>262707</v>
      </c>
      <c r="G263" s="7">
        <v>0</v>
      </c>
      <c r="H263" s="7">
        <v>0</v>
      </c>
    </row>
    <row r="264" spans="1:8" ht="30" x14ac:dyDescent="0.25">
      <c r="A264" s="304">
        <v>85</v>
      </c>
      <c r="B264" s="2">
        <v>98</v>
      </c>
      <c r="C264" s="2">
        <v>1501</v>
      </c>
      <c r="D264" s="48" t="s">
        <v>89</v>
      </c>
      <c r="E264" s="4" t="s">
        <v>21</v>
      </c>
      <c r="F264" s="6">
        <v>0</v>
      </c>
      <c r="G264" s="8">
        <v>0</v>
      </c>
      <c r="H264" s="8">
        <v>0</v>
      </c>
    </row>
    <row r="265" spans="1:8" x14ac:dyDescent="0.25">
      <c r="A265" s="305"/>
      <c r="B265" s="2"/>
      <c r="C265" s="2"/>
      <c r="D265" s="48"/>
      <c r="E265" s="3" t="s">
        <v>22</v>
      </c>
      <c r="F265" s="5">
        <v>0</v>
      </c>
      <c r="G265" s="7">
        <v>0</v>
      </c>
      <c r="H265" s="7">
        <v>0</v>
      </c>
    </row>
    <row r="266" spans="1:8" x14ac:dyDescent="0.25">
      <c r="A266" s="306"/>
      <c r="B266" s="2"/>
      <c r="C266" s="2"/>
      <c r="D266" s="48"/>
      <c r="E266" s="3" t="s">
        <v>23</v>
      </c>
      <c r="F266" s="5">
        <v>0</v>
      </c>
      <c r="G266" s="7">
        <v>0</v>
      </c>
      <c r="H266" s="7">
        <v>0</v>
      </c>
    </row>
    <row r="267" spans="1:8" s="133" customFormat="1" ht="26.25" x14ac:dyDescent="0.25">
      <c r="A267" s="335">
        <v>86</v>
      </c>
      <c r="B267" s="108">
        <v>31</v>
      </c>
      <c r="C267" s="108" t="s">
        <v>110</v>
      </c>
      <c r="D267" s="109" t="s">
        <v>111</v>
      </c>
      <c r="E267" s="110" t="s">
        <v>21</v>
      </c>
      <c r="F267" s="111">
        <f>F269+F271+F272+F273+F270</f>
        <v>1042419652</v>
      </c>
      <c r="G267" s="111">
        <f>G268+G269+G270+G271+G272+G273</f>
        <v>6411</v>
      </c>
      <c r="H267" s="111">
        <f>H269+H271+H272+H273</f>
        <v>172572505</v>
      </c>
    </row>
    <row r="268" spans="1:8" s="134" customFormat="1" ht="15.75" x14ac:dyDescent="0.25">
      <c r="A268" s="336"/>
      <c r="B268" s="108"/>
      <c r="C268" s="108"/>
      <c r="D268" s="109"/>
      <c r="E268" s="110" t="s">
        <v>134</v>
      </c>
      <c r="F268" s="111">
        <v>0</v>
      </c>
      <c r="G268" s="111">
        <v>10</v>
      </c>
      <c r="H268" s="111">
        <v>0</v>
      </c>
    </row>
    <row r="269" spans="1:8" s="133" customFormat="1" ht="15.75" x14ac:dyDescent="0.25">
      <c r="A269" s="336"/>
      <c r="B269" s="108"/>
      <c r="C269" s="108"/>
      <c r="D269" s="109"/>
      <c r="E269" s="112" t="s">
        <v>34</v>
      </c>
      <c r="F269" s="113">
        <v>564458897</v>
      </c>
      <c r="G269" s="113">
        <v>2763</v>
      </c>
      <c r="H269" s="113">
        <v>909094</v>
      </c>
    </row>
    <row r="270" spans="1:8" s="133" customFormat="1" ht="15.75" x14ac:dyDescent="0.25">
      <c r="A270" s="336"/>
      <c r="B270" s="108"/>
      <c r="C270" s="108"/>
      <c r="D270" s="109"/>
      <c r="E270" s="112" t="s">
        <v>131</v>
      </c>
      <c r="F270" s="113">
        <v>1574703</v>
      </c>
      <c r="G270" s="113">
        <v>2896</v>
      </c>
      <c r="H270" s="113">
        <v>0</v>
      </c>
    </row>
    <row r="271" spans="1:8" s="133" customFormat="1" ht="15.75" x14ac:dyDescent="0.25">
      <c r="A271" s="336"/>
      <c r="B271" s="108"/>
      <c r="C271" s="108"/>
      <c r="D271" s="109"/>
      <c r="E271" s="112" t="s">
        <v>35</v>
      </c>
      <c r="F271" s="113">
        <v>71578707</v>
      </c>
      <c r="G271" s="113">
        <v>738</v>
      </c>
      <c r="H271" s="113">
        <v>87502</v>
      </c>
    </row>
    <row r="272" spans="1:8" s="133" customFormat="1" ht="15.75" x14ac:dyDescent="0.25">
      <c r="A272" s="336"/>
      <c r="B272" s="108"/>
      <c r="C272" s="108"/>
      <c r="D272" s="109"/>
      <c r="E272" s="112" t="s">
        <v>22</v>
      </c>
      <c r="F272" s="113">
        <v>184235427</v>
      </c>
      <c r="G272" s="113">
        <v>4</v>
      </c>
      <c r="H272" s="113">
        <v>10605891</v>
      </c>
    </row>
    <row r="273" spans="1:8" s="133" customFormat="1" ht="15.75" x14ac:dyDescent="0.25">
      <c r="A273" s="337"/>
      <c r="B273" s="108"/>
      <c r="C273" s="108"/>
      <c r="D273" s="109"/>
      <c r="E273" s="112" t="s">
        <v>23</v>
      </c>
      <c r="F273" s="113">
        <v>220571918</v>
      </c>
      <c r="G273" s="113">
        <v>0</v>
      </c>
      <c r="H273" s="113">
        <v>160970018</v>
      </c>
    </row>
    <row r="274" spans="1:8" s="133" customFormat="1" ht="15.75" x14ac:dyDescent="0.25">
      <c r="A274" s="335">
        <v>87</v>
      </c>
      <c r="B274" s="108">
        <v>31</v>
      </c>
      <c r="C274" s="108">
        <v>2363</v>
      </c>
      <c r="D274" s="109" t="s">
        <v>112</v>
      </c>
      <c r="E274" s="110" t="s">
        <v>21</v>
      </c>
      <c r="F274" s="111">
        <f>F275+F276+F277</f>
        <v>125266297</v>
      </c>
      <c r="G274" s="111">
        <f>G275+G276+G277</f>
        <v>12</v>
      </c>
      <c r="H274" s="111">
        <f>H275+H276+H277</f>
        <v>48624550</v>
      </c>
    </row>
    <row r="275" spans="1:8" s="133" customFormat="1" ht="15.75" x14ac:dyDescent="0.25">
      <c r="A275" s="336"/>
      <c r="B275" s="108"/>
      <c r="C275" s="108"/>
      <c r="D275" s="109"/>
      <c r="E275" s="112" t="s">
        <v>35</v>
      </c>
      <c r="F275" s="113">
        <v>9241370</v>
      </c>
      <c r="G275" s="113">
        <v>12</v>
      </c>
      <c r="H275" s="113">
        <v>0</v>
      </c>
    </row>
    <row r="276" spans="1:8" s="133" customFormat="1" ht="15.75" x14ac:dyDescent="0.25">
      <c r="A276" s="336"/>
      <c r="B276" s="108"/>
      <c r="C276" s="108"/>
      <c r="D276" s="109"/>
      <c r="E276" s="112" t="s">
        <v>22</v>
      </c>
      <c r="F276" s="113">
        <v>46493694</v>
      </c>
      <c r="G276" s="113">
        <v>0</v>
      </c>
      <c r="H276" s="113">
        <v>0</v>
      </c>
    </row>
    <row r="277" spans="1:8" s="133" customFormat="1" ht="18" customHeight="1" x14ac:dyDescent="0.25">
      <c r="A277" s="336"/>
      <c r="B277" s="115"/>
      <c r="C277" s="115"/>
      <c r="D277" s="114"/>
      <c r="E277" s="112" t="s">
        <v>23</v>
      </c>
      <c r="F277" s="113">
        <v>69531233</v>
      </c>
      <c r="G277" s="113">
        <v>0</v>
      </c>
      <c r="H277" s="113">
        <v>48624550</v>
      </c>
    </row>
    <row r="278" spans="1:8" s="133" customFormat="1" ht="15.75" customHeight="1" x14ac:dyDescent="0.25">
      <c r="A278" s="338"/>
      <c r="B278" s="116"/>
      <c r="C278" s="117"/>
      <c r="D278" s="118" t="s">
        <v>109</v>
      </c>
      <c r="E278" s="110" t="s">
        <v>21</v>
      </c>
      <c r="F278" s="111">
        <f>F280+F282+F283+F284+F281</f>
        <v>1518313197</v>
      </c>
      <c r="G278" s="111">
        <f>G279+G280+G281+G282+G283+G284</f>
        <v>38588</v>
      </c>
      <c r="H278" s="111">
        <f>H280+H281+H282+H283+H284</f>
        <v>287690177</v>
      </c>
    </row>
    <row r="279" spans="1:8" s="134" customFormat="1" ht="15.75" customHeight="1" x14ac:dyDescent="0.25">
      <c r="A279" s="339"/>
      <c r="B279" s="116"/>
      <c r="C279" s="117"/>
      <c r="D279" s="118"/>
      <c r="E279" s="110" t="s">
        <v>134</v>
      </c>
      <c r="F279" s="111">
        <v>0</v>
      </c>
      <c r="G279" s="111">
        <f>G268</f>
        <v>10</v>
      </c>
      <c r="H279" s="111">
        <v>0</v>
      </c>
    </row>
    <row r="280" spans="1:8" s="133" customFormat="1" ht="15.75" x14ac:dyDescent="0.25">
      <c r="A280" s="339"/>
      <c r="B280" s="116"/>
      <c r="C280" s="116"/>
      <c r="D280" s="119"/>
      <c r="E280" s="112" t="s">
        <v>34</v>
      </c>
      <c r="F280" s="113">
        <f>F35+F43+F54+F62+F65+F70+F92+F103+F117+F122+F133+F140+F145+F152+F180+F183+F195+F212+F221+F225+F248+F251+F256+F269</f>
        <v>662188106</v>
      </c>
      <c r="G280" s="113">
        <f>G92+G180+G269</f>
        <v>11953</v>
      </c>
      <c r="H280" s="113">
        <f>H269</f>
        <v>909094</v>
      </c>
    </row>
    <row r="281" spans="1:8" s="133" customFormat="1" ht="15.75" x14ac:dyDescent="0.25">
      <c r="A281" s="339"/>
      <c r="B281" s="116"/>
      <c r="C281" s="116"/>
      <c r="D281" s="119"/>
      <c r="E281" s="112" t="s">
        <v>131</v>
      </c>
      <c r="F281" s="113">
        <f>F270</f>
        <v>1574703</v>
      </c>
      <c r="G281" s="113">
        <f>G270</f>
        <v>2896</v>
      </c>
      <c r="H281" s="113">
        <f>H270</f>
        <v>0</v>
      </c>
    </row>
    <row r="282" spans="1:8" s="133" customFormat="1" ht="15.75" x14ac:dyDescent="0.25">
      <c r="A282" s="339"/>
      <c r="B282" s="116"/>
      <c r="C282" s="116"/>
      <c r="D282" s="119"/>
      <c r="E282" s="112" t="s">
        <v>35</v>
      </c>
      <c r="F282" s="113">
        <f>F36+F47+F66+F72+F114+F118+F126+F141+F153+F160+F196+F219+F226+F233+F252+F259+F271+F190+F275</f>
        <v>121054620</v>
      </c>
      <c r="G282" s="113">
        <f>G271+G275</f>
        <v>750</v>
      </c>
      <c r="H282" s="113">
        <f>H36+H271+H275</f>
        <v>180213</v>
      </c>
    </row>
    <row r="283" spans="1:8" s="133" customFormat="1" ht="15.75" x14ac:dyDescent="0.25">
      <c r="A283" s="339"/>
      <c r="B283" s="116"/>
      <c r="C283" s="116"/>
      <c r="D283" s="119"/>
      <c r="E283" s="112" t="s">
        <v>22</v>
      </c>
      <c r="F283" s="113">
        <f>F9+F14+F17+F19+F22+F24+F27+F30+F33+F37+F40+F44+F48+F51+F55+F57+F60+F63+F67+F73+F76+F79+F81+F84+F87+F89+F93+F95+F97+F99+F101+F104+F109+F111+F115+F119+F123+F127+F130+F134+F137+F142+F146+F149+F154+F157+F161+F164+F167+F169+F171+F174+F177+F181+F184+F187+F192+F197+F200+F202+F205+F207+F210+F216+F222+F227+F230+F236+F239+F242+F245+F253+F257+F260+F263+F272+F265+F276</f>
        <v>339988299</v>
      </c>
      <c r="G283" s="113">
        <f>G84+G181+G272+G276</f>
        <v>5206</v>
      </c>
      <c r="H283" s="113">
        <f>H14+H22+H33+H37+H104+H236+H272</f>
        <v>12198960</v>
      </c>
    </row>
    <row r="284" spans="1:8" s="133" customFormat="1" ht="15.75" x14ac:dyDescent="0.25">
      <c r="A284" s="340"/>
      <c r="B284" s="116"/>
      <c r="C284" s="116"/>
      <c r="D284" s="119"/>
      <c r="E284" s="121" t="s">
        <v>23</v>
      </c>
      <c r="F284" s="113">
        <f>F10+F12+F15+F20+F25+F28+F31+F38+F41+F45+F49+F52+F58+F68+F74+F77+F82+F85+F90+F105+F107+F112+F120+F124+F128+F131+F135+F138+F143+F147+F150+F155+F158+F162+F165+F172+F175+F178+F185+F188+F193+F198+F203+F208+F214+F217+F223+F228+F231+F234+F237+F240+F243+F246+F249+F254+F261+F266+F273+F277</f>
        <v>393507469</v>
      </c>
      <c r="G284" s="113">
        <f>G85+G273+G277</f>
        <v>17773</v>
      </c>
      <c r="H284" s="113">
        <f>H10+H15+H25+H31+H38+H45+H52+H68+H85+H105+H131+H135+H138+H143+H147+H150+H158+H162+H165+H172+H178+H193+H203+H231+H234+H240+H254+H249+H273+H277</f>
        <v>274401910</v>
      </c>
    </row>
  </sheetData>
  <autoFilter ref="A7:H284"/>
  <mergeCells count="91">
    <mergeCell ref="A278:A284"/>
    <mergeCell ref="A264:A266"/>
    <mergeCell ref="A267:A273"/>
    <mergeCell ref="A274:A277"/>
    <mergeCell ref="A244:A246"/>
    <mergeCell ref="A247:A249"/>
    <mergeCell ref="A250:A254"/>
    <mergeCell ref="A255:A257"/>
    <mergeCell ref="A258:A261"/>
    <mergeCell ref="A262:A263"/>
    <mergeCell ref="A241:A243"/>
    <mergeCell ref="A209:A210"/>
    <mergeCell ref="A211:A212"/>
    <mergeCell ref="A213:A214"/>
    <mergeCell ref="A215:A217"/>
    <mergeCell ref="A218:A219"/>
    <mergeCell ref="A220:A223"/>
    <mergeCell ref="A224:A228"/>
    <mergeCell ref="A229:A231"/>
    <mergeCell ref="A232:A234"/>
    <mergeCell ref="A235:A237"/>
    <mergeCell ref="A238:A240"/>
    <mergeCell ref="A199:A200"/>
    <mergeCell ref="A201:A203"/>
    <mergeCell ref="A204:A205"/>
    <mergeCell ref="A206:A208"/>
    <mergeCell ref="A179:A181"/>
    <mergeCell ref="A182:A185"/>
    <mergeCell ref="A186:A188"/>
    <mergeCell ref="A189:A190"/>
    <mergeCell ref="A191:A193"/>
    <mergeCell ref="A194:A198"/>
    <mergeCell ref="A176:A178"/>
    <mergeCell ref="A139:A143"/>
    <mergeCell ref="A144:A147"/>
    <mergeCell ref="A148:A150"/>
    <mergeCell ref="A151:A155"/>
    <mergeCell ref="A156:A158"/>
    <mergeCell ref="A159:A162"/>
    <mergeCell ref="A163:A165"/>
    <mergeCell ref="A166:A167"/>
    <mergeCell ref="A168:A169"/>
    <mergeCell ref="A170:A172"/>
    <mergeCell ref="A173:A175"/>
    <mergeCell ref="A136:A138"/>
    <mergeCell ref="A100:A101"/>
    <mergeCell ref="A102:A105"/>
    <mergeCell ref="A106:A107"/>
    <mergeCell ref="A108:A109"/>
    <mergeCell ref="A110:A112"/>
    <mergeCell ref="A113:A115"/>
    <mergeCell ref="A116:A120"/>
    <mergeCell ref="A121:A124"/>
    <mergeCell ref="A125:A128"/>
    <mergeCell ref="A129:A131"/>
    <mergeCell ref="A132:A135"/>
    <mergeCell ref="A98:A99"/>
    <mergeCell ref="A69:A70"/>
    <mergeCell ref="A71:A74"/>
    <mergeCell ref="A75:A77"/>
    <mergeCell ref="A78:A79"/>
    <mergeCell ref="A80:A82"/>
    <mergeCell ref="A83:A85"/>
    <mergeCell ref="A86:A87"/>
    <mergeCell ref="A88:A90"/>
    <mergeCell ref="A91:A93"/>
    <mergeCell ref="A94:A95"/>
    <mergeCell ref="A96:A97"/>
    <mergeCell ref="A64:A68"/>
    <mergeCell ref="A29:A31"/>
    <mergeCell ref="A32:A33"/>
    <mergeCell ref="A34:A38"/>
    <mergeCell ref="A39:A41"/>
    <mergeCell ref="A42:A45"/>
    <mergeCell ref="A46:A49"/>
    <mergeCell ref="A50:A52"/>
    <mergeCell ref="A53:A55"/>
    <mergeCell ref="A56:A58"/>
    <mergeCell ref="A59:A60"/>
    <mergeCell ref="A61:A63"/>
    <mergeCell ref="A26:A28"/>
    <mergeCell ref="A1:H1"/>
    <mergeCell ref="A2:H2"/>
    <mergeCell ref="A3:H3"/>
    <mergeCell ref="A8:A10"/>
    <mergeCell ref="A11:A12"/>
    <mergeCell ref="A13:A15"/>
    <mergeCell ref="A16:A17"/>
    <mergeCell ref="A18:A20"/>
    <mergeCell ref="A21:A22"/>
    <mergeCell ref="A23:A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topLeftCell="A262" workbookViewId="0">
      <selection activeCell="E224" sqref="E224"/>
    </sheetView>
  </sheetViews>
  <sheetFormatPr defaultRowHeight="15" x14ac:dyDescent="0.25"/>
  <cols>
    <col min="1" max="1" width="6.85546875" style="135" customWidth="1"/>
    <col min="2" max="2" width="8" style="135" customWidth="1"/>
    <col min="3" max="3" width="12.28515625" style="135" bestFit="1" customWidth="1"/>
    <col min="4" max="4" width="36.5703125" style="135" bestFit="1" customWidth="1"/>
    <col min="5" max="5" width="16.5703125" style="135" bestFit="1" customWidth="1"/>
    <col min="6" max="6" width="13.5703125" style="135" bestFit="1" customWidth="1"/>
    <col min="7" max="7" width="14.85546875" style="135" bestFit="1" customWidth="1"/>
    <col min="8" max="8" width="22.140625" style="135" bestFit="1" customWidth="1"/>
    <col min="9" max="16384" width="9.140625" style="135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135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81"/>
    </row>
    <row r="6" spans="1:8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</row>
    <row r="8" spans="1:8" x14ac:dyDescent="0.25">
      <c r="A8" s="304">
        <v>1</v>
      </c>
      <c r="B8" s="2">
        <v>11</v>
      </c>
      <c r="C8" s="2">
        <v>2303</v>
      </c>
      <c r="D8" s="2" t="s">
        <v>20</v>
      </c>
      <c r="E8" s="4" t="s">
        <v>21</v>
      </c>
      <c r="F8" s="6">
        <v>1522091</v>
      </c>
      <c r="G8" s="8">
        <v>0</v>
      </c>
      <c r="H8" s="6">
        <v>17337</v>
      </c>
    </row>
    <row r="9" spans="1:8" x14ac:dyDescent="0.25">
      <c r="A9" s="305"/>
      <c r="B9" s="2"/>
      <c r="C9" s="2"/>
      <c r="D9" s="2"/>
      <c r="E9" s="3" t="s">
        <v>22</v>
      </c>
      <c r="F9" s="5">
        <v>1292637</v>
      </c>
      <c r="G9" s="7">
        <v>0</v>
      </c>
      <c r="H9" s="7">
        <v>0</v>
      </c>
    </row>
    <row r="10" spans="1:8" x14ac:dyDescent="0.25">
      <c r="A10" s="306"/>
      <c r="B10" s="2"/>
      <c r="C10" s="2"/>
      <c r="D10" s="2"/>
      <c r="E10" s="3" t="s">
        <v>23</v>
      </c>
      <c r="F10" s="5">
        <v>229454</v>
      </c>
      <c r="G10" s="7">
        <v>0</v>
      </c>
      <c r="H10" s="5">
        <v>17337</v>
      </c>
    </row>
    <row r="11" spans="1:8" x14ac:dyDescent="0.25">
      <c r="A11" s="304">
        <v>2</v>
      </c>
      <c r="B11" s="2">
        <v>11</v>
      </c>
      <c r="C11" s="2">
        <v>4291</v>
      </c>
      <c r="D11" s="2" t="s">
        <v>24</v>
      </c>
      <c r="E11" s="4" t="s">
        <v>21</v>
      </c>
      <c r="F11" s="6">
        <v>12689</v>
      </c>
      <c r="G11" s="8">
        <v>0</v>
      </c>
      <c r="H11" s="8">
        <v>0</v>
      </c>
    </row>
    <row r="12" spans="1:8" x14ac:dyDescent="0.25">
      <c r="A12" s="306"/>
      <c r="B12" s="2"/>
      <c r="C12" s="2"/>
      <c r="D12" s="2"/>
      <c r="E12" s="3" t="s">
        <v>23</v>
      </c>
      <c r="F12" s="5">
        <v>12689</v>
      </c>
      <c r="G12" s="7">
        <v>0</v>
      </c>
      <c r="H12" s="7">
        <v>0</v>
      </c>
    </row>
    <row r="13" spans="1:8" x14ac:dyDescent="0.25">
      <c r="A13" s="304">
        <v>3</v>
      </c>
      <c r="B13" s="2">
        <v>13</v>
      </c>
      <c r="C13" s="2">
        <v>4279</v>
      </c>
      <c r="D13" s="2" t="s">
        <v>25</v>
      </c>
      <c r="E13" s="4" t="s">
        <v>21</v>
      </c>
      <c r="F13" s="6">
        <v>5894794</v>
      </c>
      <c r="G13" s="8">
        <v>0</v>
      </c>
      <c r="H13" s="6">
        <v>2903463</v>
      </c>
    </row>
    <row r="14" spans="1:8" x14ac:dyDescent="0.25">
      <c r="A14" s="305"/>
      <c r="B14" s="2"/>
      <c r="C14" s="2"/>
      <c r="D14" s="2"/>
      <c r="E14" s="3" t="s">
        <v>22</v>
      </c>
      <c r="F14" s="5">
        <v>2453081</v>
      </c>
      <c r="G14" s="7">
        <v>0</v>
      </c>
      <c r="H14" s="5">
        <v>608591</v>
      </c>
    </row>
    <row r="15" spans="1:8" x14ac:dyDescent="0.25">
      <c r="A15" s="306"/>
      <c r="B15" s="2"/>
      <c r="C15" s="2"/>
      <c r="D15" s="2"/>
      <c r="E15" s="3" t="s">
        <v>23</v>
      </c>
      <c r="F15" s="5">
        <v>3441713</v>
      </c>
      <c r="G15" s="7">
        <v>0</v>
      </c>
      <c r="H15" s="5">
        <v>2294872</v>
      </c>
    </row>
    <row r="16" spans="1:8" x14ac:dyDescent="0.25">
      <c r="A16" s="304">
        <v>4</v>
      </c>
      <c r="B16" s="2">
        <v>13</v>
      </c>
      <c r="C16" s="2">
        <v>4280</v>
      </c>
      <c r="D16" s="2" t="s">
        <v>26</v>
      </c>
      <c r="E16" s="4" t="s">
        <v>21</v>
      </c>
      <c r="F16" s="6">
        <v>35481</v>
      </c>
      <c r="G16" s="8">
        <v>0</v>
      </c>
      <c r="H16" s="8">
        <v>0</v>
      </c>
    </row>
    <row r="17" spans="1:8" x14ac:dyDescent="0.25">
      <c r="A17" s="306"/>
      <c r="B17" s="2"/>
      <c r="C17" s="2"/>
      <c r="D17" s="2"/>
      <c r="E17" s="3" t="s">
        <v>22</v>
      </c>
      <c r="F17" s="5">
        <v>35481</v>
      </c>
      <c r="G17" s="7">
        <v>0</v>
      </c>
      <c r="H17" s="7">
        <v>0</v>
      </c>
    </row>
    <row r="18" spans="1:8" x14ac:dyDescent="0.25">
      <c r="A18" s="304">
        <v>5</v>
      </c>
      <c r="B18" s="2">
        <v>13</v>
      </c>
      <c r="C18" s="2">
        <v>4281</v>
      </c>
      <c r="D18" s="2" t="s">
        <v>27</v>
      </c>
      <c r="E18" s="4" t="s">
        <v>21</v>
      </c>
      <c r="F18" s="6">
        <v>213220</v>
      </c>
      <c r="G18" s="8">
        <v>0</v>
      </c>
      <c r="H18" s="8">
        <v>0</v>
      </c>
    </row>
    <row r="19" spans="1:8" x14ac:dyDescent="0.25">
      <c r="A19" s="305"/>
      <c r="B19" s="2"/>
      <c r="C19" s="2"/>
      <c r="D19" s="2"/>
      <c r="E19" s="3" t="s">
        <v>22</v>
      </c>
      <c r="F19" s="5">
        <v>108552</v>
      </c>
      <c r="G19" s="7">
        <v>0</v>
      </c>
      <c r="H19" s="7">
        <v>0</v>
      </c>
    </row>
    <row r="20" spans="1:8" x14ac:dyDescent="0.25">
      <c r="A20" s="306"/>
      <c r="B20" s="2"/>
      <c r="C20" s="2"/>
      <c r="D20" s="2"/>
      <c r="E20" s="3" t="s">
        <v>23</v>
      </c>
      <c r="F20" s="5">
        <v>104668</v>
      </c>
      <c r="G20" s="7">
        <v>0</v>
      </c>
      <c r="H20" s="7">
        <v>0</v>
      </c>
    </row>
    <row r="21" spans="1:8" x14ac:dyDescent="0.25">
      <c r="A21" s="304">
        <v>6</v>
      </c>
      <c r="B21" s="2">
        <v>13</v>
      </c>
      <c r="C21" s="2">
        <v>4282</v>
      </c>
      <c r="D21" s="2" t="s">
        <v>28</v>
      </c>
      <c r="E21" s="4" t="s">
        <v>21</v>
      </c>
      <c r="F21" s="6">
        <v>392814</v>
      </c>
      <c r="G21" s="8">
        <v>0</v>
      </c>
      <c r="H21" s="6">
        <v>367831</v>
      </c>
    </row>
    <row r="22" spans="1:8" x14ac:dyDescent="0.25">
      <c r="A22" s="306"/>
      <c r="B22" s="2"/>
      <c r="C22" s="2"/>
      <c r="D22" s="2"/>
      <c r="E22" s="3" t="s">
        <v>22</v>
      </c>
      <c r="F22" s="5">
        <v>392814</v>
      </c>
      <c r="G22" s="7">
        <v>0</v>
      </c>
      <c r="H22" s="5">
        <v>367831</v>
      </c>
    </row>
    <row r="23" spans="1:8" x14ac:dyDescent="0.25">
      <c r="A23" s="304">
        <v>7</v>
      </c>
      <c r="B23" s="2">
        <v>13</v>
      </c>
      <c r="C23" s="2">
        <v>4283</v>
      </c>
      <c r="D23" s="2" t="s">
        <v>122</v>
      </c>
      <c r="E23" s="4" t="s">
        <v>21</v>
      </c>
      <c r="F23" s="6">
        <v>77076</v>
      </c>
      <c r="G23" s="8">
        <v>0</v>
      </c>
      <c r="H23" s="6">
        <v>68076</v>
      </c>
    </row>
    <row r="24" spans="1:8" x14ac:dyDescent="0.25">
      <c r="A24" s="305"/>
      <c r="B24" s="2"/>
      <c r="C24" s="2"/>
      <c r="D24" s="2"/>
      <c r="E24" s="3" t="s">
        <v>22</v>
      </c>
      <c r="F24" s="5">
        <v>9000</v>
      </c>
      <c r="G24" s="7">
        <v>0</v>
      </c>
      <c r="H24" s="7">
        <v>0</v>
      </c>
    </row>
    <row r="25" spans="1:8" x14ac:dyDescent="0.25">
      <c r="A25" s="306"/>
      <c r="B25" s="2"/>
      <c r="C25" s="2"/>
      <c r="D25" s="2"/>
      <c r="E25" s="3" t="s">
        <v>23</v>
      </c>
      <c r="F25" s="5">
        <v>68076</v>
      </c>
      <c r="G25" s="7">
        <v>0</v>
      </c>
      <c r="H25" s="5">
        <v>68076</v>
      </c>
    </row>
    <row r="26" spans="1:8" x14ac:dyDescent="0.25">
      <c r="A26" s="304">
        <v>8</v>
      </c>
      <c r="B26" s="2">
        <v>14</v>
      </c>
      <c r="C26" s="2">
        <v>4269</v>
      </c>
      <c r="D26" s="2" t="s">
        <v>30</v>
      </c>
      <c r="E26" s="4" t="s">
        <v>21</v>
      </c>
      <c r="F26" s="6">
        <v>1279432</v>
      </c>
      <c r="G26" s="8">
        <v>0</v>
      </c>
      <c r="H26" s="8">
        <v>0</v>
      </c>
    </row>
    <row r="27" spans="1:8" x14ac:dyDescent="0.25">
      <c r="A27" s="305"/>
      <c r="B27" s="2"/>
      <c r="C27" s="2"/>
      <c r="D27" s="2"/>
      <c r="E27" s="3" t="s">
        <v>22</v>
      </c>
      <c r="F27" s="5">
        <v>390875</v>
      </c>
      <c r="G27" s="7">
        <v>0</v>
      </c>
      <c r="H27" s="7">
        <v>0</v>
      </c>
    </row>
    <row r="28" spans="1:8" x14ac:dyDescent="0.25">
      <c r="A28" s="306"/>
      <c r="B28" s="2"/>
      <c r="C28" s="2"/>
      <c r="D28" s="2"/>
      <c r="E28" s="3" t="s">
        <v>23</v>
      </c>
      <c r="F28" s="5">
        <v>888557</v>
      </c>
      <c r="G28" s="7">
        <v>0</v>
      </c>
      <c r="H28" s="7">
        <v>0</v>
      </c>
    </row>
    <row r="29" spans="1:8" x14ac:dyDescent="0.25">
      <c r="A29" s="304">
        <v>9</v>
      </c>
      <c r="B29" s="2">
        <v>15</v>
      </c>
      <c r="C29" s="2">
        <v>2033</v>
      </c>
      <c r="D29" s="2" t="s">
        <v>31</v>
      </c>
      <c r="E29" s="4" t="s">
        <v>21</v>
      </c>
      <c r="F29" s="6">
        <v>1405310</v>
      </c>
      <c r="G29" s="8">
        <v>0</v>
      </c>
      <c r="H29" s="6">
        <v>303194</v>
      </c>
    </row>
    <row r="30" spans="1:8" x14ac:dyDescent="0.25">
      <c r="A30" s="305"/>
      <c r="B30" s="2"/>
      <c r="C30" s="2"/>
      <c r="D30" s="2"/>
      <c r="E30" s="3" t="s">
        <v>35</v>
      </c>
      <c r="F30" s="5">
        <v>402663</v>
      </c>
      <c r="G30" s="7">
        <v>0</v>
      </c>
      <c r="H30" s="7">
        <v>0</v>
      </c>
    </row>
    <row r="31" spans="1:8" x14ac:dyDescent="0.25">
      <c r="A31" s="305"/>
      <c r="B31" s="2"/>
      <c r="C31" s="2"/>
      <c r="D31" s="2"/>
      <c r="E31" s="3" t="s">
        <v>22</v>
      </c>
      <c r="F31" s="5">
        <v>332144</v>
      </c>
      <c r="G31" s="7">
        <v>0</v>
      </c>
      <c r="H31" s="7">
        <v>0</v>
      </c>
    </row>
    <row r="32" spans="1:8" x14ac:dyDescent="0.25">
      <c r="A32" s="306"/>
      <c r="B32" s="2"/>
      <c r="C32" s="2"/>
      <c r="D32" s="2"/>
      <c r="E32" s="3" t="s">
        <v>23</v>
      </c>
      <c r="F32" s="5">
        <v>670503</v>
      </c>
      <c r="G32" s="7">
        <v>0</v>
      </c>
      <c r="H32" s="5">
        <v>303194</v>
      </c>
    </row>
    <row r="33" spans="1:8" x14ac:dyDescent="0.25">
      <c r="A33" s="304">
        <v>10</v>
      </c>
      <c r="B33" s="2">
        <v>15</v>
      </c>
      <c r="C33" s="2">
        <v>4352</v>
      </c>
      <c r="D33" s="2" t="s">
        <v>32</v>
      </c>
      <c r="E33" s="4" t="s">
        <v>21</v>
      </c>
      <c r="F33" s="6">
        <v>1135890</v>
      </c>
      <c r="G33" s="8">
        <v>0</v>
      </c>
      <c r="H33" s="8">
        <v>560</v>
      </c>
    </row>
    <row r="34" spans="1:8" x14ac:dyDescent="0.25">
      <c r="A34" s="306"/>
      <c r="B34" s="2"/>
      <c r="C34" s="2"/>
      <c r="D34" s="2"/>
      <c r="E34" s="3" t="s">
        <v>22</v>
      </c>
      <c r="F34" s="5">
        <v>1135890</v>
      </c>
      <c r="G34" s="7">
        <v>0</v>
      </c>
      <c r="H34" s="7">
        <v>560</v>
      </c>
    </row>
    <row r="35" spans="1:8" x14ac:dyDescent="0.25">
      <c r="A35" s="304">
        <v>11</v>
      </c>
      <c r="B35" s="2">
        <v>15</v>
      </c>
      <c r="C35" s="2">
        <v>901</v>
      </c>
      <c r="D35" s="2" t="s">
        <v>33</v>
      </c>
      <c r="E35" s="4" t="s">
        <v>21</v>
      </c>
      <c r="F35" s="6">
        <v>78812590</v>
      </c>
      <c r="G35" s="8">
        <v>0</v>
      </c>
      <c r="H35" s="6">
        <v>24688220</v>
      </c>
    </row>
    <row r="36" spans="1:8" x14ac:dyDescent="0.25">
      <c r="A36" s="305"/>
      <c r="B36" s="2"/>
      <c r="C36" s="2"/>
      <c r="D36" s="2"/>
      <c r="E36" s="3" t="s">
        <v>34</v>
      </c>
      <c r="F36" s="5">
        <v>21319419</v>
      </c>
      <c r="G36" s="7">
        <v>0</v>
      </c>
      <c r="H36" s="7">
        <v>0</v>
      </c>
    </row>
    <row r="37" spans="1:8" x14ac:dyDescent="0.25">
      <c r="A37" s="305"/>
      <c r="B37" s="2"/>
      <c r="C37" s="2"/>
      <c r="D37" s="2"/>
      <c r="E37" s="3" t="s">
        <v>35</v>
      </c>
      <c r="F37" s="5">
        <v>10735411</v>
      </c>
      <c r="G37" s="7">
        <v>0</v>
      </c>
      <c r="H37" s="5">
        <v>59483</v>
      </c>
    </row>
    <row r="38" spans="1:8" x14ac:dyDescent="0.25">
      <c r="A38" s="305"/>
      <c r="B38" s="2"/>
      <c r="C38" s="2"/>
      <c r="D38" s="2"/>
      <c r="E38" s="3" t="s">
        <v>22</v>
      </c>
      <c r="F38" s="5">
        <v>13986562</v>
      </c>
      <c r="G38" s="7">
        <v>0</v>
      </c>
      <c r="H38" s="5">
        <v>337022</v>
      </c>
    </row>
    <row r="39" spans="1:8" x14ac:dyDescent="0.25">
      <c r="A39" s="306"/>
      <c r="B39" s="2"/>
      <c r="C39" s="2"/>
      <c r="D39" s="2"/>
      <c r="E39" s="3" t="s">
        <v>23</v>
      </c>
      <c r="F39" s="5">
        <v>32771198</v>
      </c>
      <c r="G39" s="7">
        <v>0</v>
      </c>
      <c r="H39" s="5">
        <v>24291715</v>
      </c>
    </row>
    <row r="40" spans="1:8" x14ac:dyDescent="0.25">
      <c r="A40" s="304">
        <v>12</v>
      </c>
      <c r="B40" s="2">
        <v>16</v>
      </c>
      <c r="C40" s="2">
        <v>2525</v>
      </c>
      <c r="D40" s="2" t="s">
        <v>36</v>
      </c>
      <c r="E40" s="4" t="s">
        <v>21</v>
      </c>
      <c r="F40" s="6">
        <v>2195988</v>
      </c>
      <c r="G40" s="8">
        <v>0</v>
      </c>
      <c r="H40" s="8">
        <v>0</v>
      </c>
    </row>
    <row r="41" spans="1:8" x14ac:dyDescent="0.25">
      <c r="A41" s="305"/>
      <c r="B41" s="2"/>
      <c r="C41" s="2"/>
      <c r="D41" s="2"/>
      <c r="E41" s="3" t="s">
        <v>22</v>
      </c>
      <c r="F41" s="5">
        <v>2108290</v>
      </c>
      <c r="G41" s="7">
        <v>0</v>
      </c>
      <c r="H41" s="7">
        <v>0</v>
      </c>
    </row>
    <row r="42" spans="1:8" x14ac:dyDescent="0.25">
      <c r="A42" s="306"/>
      <c r="B42" s="2"/>
      <c r="C42" s="2"/>
      <c r="D42" s="2"/>
      <c r="E42" s="3" t="s">
        <v>23</v>
      </c>
      <c r="F42" s="5">
        <v>87698</v>
      </c>
      <c r="G42" s="7">
        <v>0</v>
      </c>
      <c r="H42" s="7">
        <v>0</v>
      </c>
    </row>
    <row r="43" spans="1:8" x14ac:dyDescent="0.25">
      <c r="A43" s="304">
        <v>13</v>
      </c>
      <c r="B43" s="2">
        <v>18</v>
      </c>
      <c r="C43" s="2">
        <v>4112</v>
      </c>
      <c r="D43" s="2" t="s">
        <v>37</v>
      </c>
      <c r="E43" s="4" t="s">
        <v>21</v>
      </c>
      <c r="F43" s="6">
        <v>19832088</v>
      </c>
      <c r="G43" s="8">
        <v>0</v>
      </c>
      <c r="H43" s="6">
        <v>10524004</v>
      </c>
    </row>
    <row r="44" spans="1:8" x14ac:dyDescent="0.25">
      <c r="A44" s="305"/>
      <c r="B44" s="2"/>
      <c r="C44" s="2"/>
      <c r="D44" s="2"/>
      <c r="E44" s="3" t="s">
        <v>34</v>
      </c>
      <c r="F44" s="5">
        <v>486612</v>
      </c>
      <c r="G44" s="7">
        <v>0</v>
      </c>
      <c r="H44" s="7">
        <v>0</v>
      </c>
    </row>
    <row r="45" spans="1:8" x14ac:dyDescent="0.25">
      <c r="A45" s="305"/>
      <c r="B45" s="2"/>
      <c r="C45" s="2"/>
      <c r="D45" s="2"/>
      <c r="E45" s="3" t="s">
        <v>22</v>
      </c>
      <c r="F45" s="5">
        <v>5775036</v>
      </c>
      <c r="G45" s="7">
        <v>0</v>
      </c>
      <c r="H45" s="7">
        <v>0</v>
      </c>
    </row>
    <row r="46" spans="1:8" x14ac:dyDescent="0.25">
      <c r="A46" s="306"/>
      <c r="B46" s="2"/>
      <c r="C46" s="2"/>
      <c r="D46" s="2"/>
      <c r="E46" s="3" t="s">
        <v>23</v>
      </c>
      <c r="F46" s="5">
        <v>13570440</v>
      </c>
      <c r="G46" s="7">
        <v>0</v>
      </c>
      <c r="H46" s="5">
        <v>10524004</v>
      </c>
    </row>
    <row r="47" spans="1:8" x14ac:dyDescent="0.25">
      <c r="A47" s="304">
        <v>14</v>
      </c>
      <c r="B47" s="2">
        <v>31</v>
      </c>
      <c r="C47" s="2">
        <v>2548</v>
      </c>
      <c r="D47" s="2" t="s">
        <v>38</v>
      </c>
      <c r="E47" s="4" t="s">
        <v>21</v>
      </c>
      <c r="F47" s="6">
        <v>3690061</v>
      </c>
      <c r="G47" s="8">
        <v>0</v>
      </c>
      <c r="H47" s="8">
        <v>0</v>
      </c>
    </row>
    <row r="48" spans="1:8" x14ac:dyDescent="0.25">
      <c r="A48" s="305"/>
      <c r="B48" s="2"/>
      <c r="C48" s="2"/>
      <c r="D48" s="2"/>
      <c r="E48" s="3" t="s">
        <v>35</v>
      </c>
      <c r="F48" s="5">
        <v>862982</v>
      </c>
      <c r="G48" s="7">
        <v>0</v>
      </c>
      <c r="H48" s="7">
        <v>0</v>
      </c>
    </row>
    <row r="49" spans="1:8" x14ac:dyDescent="0.25">
      <c r="A49" s="305"/>
      <c r="B49" s="2"/>
      <c r="C49" s="2"/>
      <c r="D49" s="2"/>
      <c r="E49" s="3" t="s">
        <v>22</v>
      </c>
      <c r="F49" s="5">
        <v>2492640</v>
      </c>
      <c r="G49" s="7">
        <v>0</v>
      </c>
      <c r="H49" s="7">
        <v>0</v>
      </c>
    </row>
    <row r="50" spans="1:8" x14ac:dyDescent="0.25">
      <c r="A50" s="306"/>
      <c r="B50" s="2"/>
      <c r="C50" s="2"/>
      <c r="D50" s="2"/>
      <c r="E50" s="3" t="s">
        <v>23</v>
      </c>
      <c r="F50" s="5">
        <v>334439</v>
      </c>
      <c r="G50" s="7">
        <v>0</v>
      </c>
      <c r="H50" s="7">
        <v>0</v>
      </c>
    </row>
    <row r="51" spans="1:8" x14ac:dyDescent="0.25">
      <c r="A51" s="304">
        <v>15</v>
      </c>
      <c r="B51" s="2">
        <v>31</v>
      </c>
      <c r="C51" s="2">
        <v>2550</v>
      </c>
      <c r="D51" s="2" t="s">
        <v>39</v>
      </c>
      <c r="E51" s="4" t="s">
        <v>21</v>
      </c>
      <c r="F51" s="6">
        <v>488953</v>
      </c>
      <c r="G51" s="8">
        <v>0</v>
      </c>
      <c r="H51" s="6">
        <v>334112</v>
      </c>
    </row>
    <row r="52" spans="1:8" x14ac:dyDescent="0.25">
      <c r="A52" s="305"/>
      <c r="B52" s="2"/>
      <c r="C52" s="2"/>
      <c r="D52" s="2"/>
      <c r="E52" s="3" t="s">
        <v>22</v>
      </c>
      <c r="F52" s="5">
        <v>145594</v>
      </c>
      <c r="G52" s="7">
        <v>0</v>
      </c>
      <c r="H52" s="7">
        <v>0</v>
      </c>
    </row>
    <row r="53" spans="1:8" x14ac:dyDescent="0.25">
      <c r="A53" s="306"/>
      <c r="B53" s="2"/>
      <c r="C53" s="2"/>
      <c r="D53" s="2"/>
      <c r="E53" s="3" t="s">
        <v>23</v>
      </c>
      <c r="F53" s="5">
        <v>343359</v>
      </c>
      <c r="G53" s="7">
        <v>0</v>
      </c>
      <c r="H53" s="5">
        <v>334112</v>
      </c>
    </row>
    <row r="54" spans="1:8" x14ac:dyDescent="0.25">
      <c r="A54" s="304">
        <v>16</v>
      </c>
      <c r="B54" s="2">
        <v>31</v>
      </c>
      <c r="C54" s="2">
        <v>2551</v>
      </c>
      <c r="D54" s="2" t="s">
        <v>40</v>
      </c>
      <c r="E54" s="4" t="s">
        <v>21</v>
      </c>
      <c r="F54" s="6">
        <v>4891537</v>
      </c>
      <c r="G54" s="8">
        <v>0</v>
      </c>
      <c r="H54" s="8">
        <v>0</v>
      </c>
    </row>
    <row r="55" spans="1:8" x14ac:dyDescent="0.25">
      <c r="A55" s="305"/>
      <c r="B55" s="2"/>
      <c r="C55" s="2"/>
      <c r="D55" s="2"/>
      <c r="E55" s="3" t="s">
        <v>34</v>
      </c>
      <c r="F55" s="5">
        <v>62278</v>
      </c>
      <c r="G55" s="7">
        <v>0</v>
      </c>
      <c r="H55" s="7">
        <v>0</v>
      </c>
    </row>
    <row r="56" spans="1:8" x14ac:dyDescent="0.25">
      <c r="A56" s="306"/>
      <c r="B56" s="2"/>
      <c r="C56" s="2"/>
      <c r="D56" s="2"/>
      <c r="E56" s="3" t="s">
        <v>22</v>
      </c>
      <c r="F56" s="5">
        <v>4829259</v>
      </c>
      <c r="G56" s="7">
        <v>0</v>
      </c>
      <c r="H56" s="7">
        <v>0</v>
      </c>
    </row>
    <row r="57" spans="1:8" x14ac:dyDescent="0.25">
      <c r="A57" s="304">
        <v>17</v>
      </c>
      <c r="B57" s="2">
        <v>31</v>
      </c>
      <c r="C57" s="2">
        <v>2554</v>
      </c>
      <c r="D57" s="2" t="s">
        <v>41</v>
      </c>
      <c r="E57" s="4" t="s">
        <v>21</v>
      </c>
      <c r="F57" s="6">
        <v>383029</v>
      </c>
      <c r="G57" s="8">
        <v>0</v>
      </c>
      <c r="H57" s="8">
        <v>0</v>
      </c>
    </row>
    <row r="58" spans="1:8" x14ac:dyDescent="0.25">
      <c r="A58" s="305"/>
      <c r="B58" s="2"/>
      <c r="C58" s="2"/>
      <c r="D58" s="2"/>
      <c r="E58" s="3" t="s">
        <v>22</v>
      </c>
      <c r="F58" s="5">
        <v>370377</v>
      </c>
      <c r="G58" s="7">
        <v>0</v>
      </c>
      <c r="H58" s="7">
        <v>0</v>
      </c>
    </row>
    <row r="59" spans="1:8" x14ac:dyDescent="0.25">
      <c r="A59" s="306"/>
      <c r="B59" s="2"/>
      <c r="C59" s="2"/>
      <c r="D59" s="2"/>
      <c r="E59" s="3" t="s">
        <v>23</v>
      </c>
      <c r="F59" s="5">
        <v>12652</v>
      </c>
      <c r="G59" s="7">
        <v>0</v>
      </c>
      <c r="H59" s="7">
        <v>0</v>
      </c>
    </row>
    <row r="60" spans="1:8" x14ac:dyDescent="0.25">
      <c r="A60" s="304">
        <v>18</v>
      </c>
      <c r="B60" s="2">
        <v>31</v>
      </c>
      <c r="C60" s="2">
        <v>2557</v>
      </c>
      <c r="D60" s="2" t="s">
        <v>40</v>
      </c>
      <c r="E60" s="4" t="s">
        <v>21</v>
      </c>
      <c r="F60" s="6">
        <v>1145774</v>
      </c>
      <c r="G60" s="8">
        <v>0</v>
      </c>
      <c r="H60" s="8">
        <v>0</v>
      </c>
    </row>
    <row r="61" spans="1:8" x14ac:dyDescent="0.25">
      <c r="A61" s="306"/>
      <c r="B61" s="2"/>
      <c r="C61" s="2"/>
      <c r="D61" s="2"/>
      <c r="E61" s="3" t="s">
        <v>22</v>
      </c>
      <c r="F61" s="5">
        <v>1145774</v>
      </c>
      <c r="G61" s="7">
        <v>0</v>
      </c>
      <c r="H61" s="7">
        <v>0</v>
      </c>
    </row>
    <row r="62" spans="1:8" x14ac:dyDescent="0.25">
      <c r="A62" s="304">
        <v>19</v>
      </c>
      <c r="B62" s="2">
        <v>31</v>
      </c>
      <c r="C62" s="2">
        <v>2558</v>
      </c>
      <c r="D62" s="2" t="s">
        <v>42</v>
      </c>
      <c r="E62" s="4" t="s">
        <v>21</v>
      </c>
      <c r="F62" s="6">
        <v>4816805</v>
      </c>
      <c r="G62" s="8">
        <v>0</v>
      </c>
      <c r="H62" s="8">
        <v>0</v>
      </c>
    </row>
    <row r="63" spans="1:8" x14ac:dyDescent="0.25">
      <c r="A63" s="305"/>
      <c r="B63" s="2"/>
      <c r="C63" s="2"/>
      <c r="D63" s="2"/>
      <c r="E63" s="3" t="s">
        <v>34</v>
      </c>
      <c r="F63" s="5">
        <v>4724189</v>
      </c>
      <c r="G63" s="7">
        <v>0</v>
      </c>
      <c r="H63" s="7">
        <v>0</v>
      </c>
    </row>
    <row r="64" spans="1:8" x14ac:dyDescent="0.25">
      <c r="A64" s="306"/>
      <c r="B64" s="2"/>
      <c r="C64" s="2"/>
      <c r="D64" s="2"/>
      <c r="E64" s="3" t="s">
        <v>22</v>
      </c>
      <c r="F64" s="5">
        <v>92616</v>
      </c>
      <c r="G64" s="7">
        <v>0</v>
      </c>
      <c r="H64" s="7">
        <v>0</v>
      </c>
    </row>
    <row r="65" spans="1:8" x14ac:dyDescent="0.25">
      <c r="A65" s="304">
        <v>20</v>
      </c>
      <c r="B65" s="2">
        <v>31</v>
      </c>
      <c r="C65" s="2">
        <v>2562</v>
      </c>
      <c r="D65" s="2" t="s">
        <v>43</v>
      </c>
      <c r="E65" s="4" t="s">
        <v>21</v>
      </c>
      <c r="F65" s="6">
        <v>5715197</v>
      </c>
      <c r="G65" s="8">
        <v>0</v>
      </c>
      <c r="H65" s="6">
        <v>272693</v>
      </c>
    </row>
    <row r="66" spans="1:8" x14ac:dyDescent="0.25">
      <c r="A66" s="305"/>
      <c r="B66" s="2"/>
      <c r="C66" s="2"/>
      <c r="D66" s="2"/>
      <c r="E66" s="3" t="s">
        <v>34</v>
      </c>
      <c r="F66" s="5">
        <v>1856672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2"/>
      <c r="E67" s="3" t="s">
        <v>35</v>
      </c>
      <c r="F67" s="5">
        <v>270342</v>
      </c>
      <c r="G67" s="7">
        <v>0</v>
      </c>
      <c r="H67" s="7">
        <v>0</v>
      </c>
    </row>
    <row r="68" spans="1:8" x14ac:dyDescent="0.25">
      <c r="A68" s="305"/>
      <c r="B68" s="2"/>
      <c r="C68" s="2"/>
      <c r="D68" s="2"/>
      <c r="E68" s="3" t="s">
        <v>22</v>
      </c>
      <c r="F68" s="5">
        <v>2544093</v>
      </c>
      <c r="G68" s="7">
        <v>0</v>
      </c>
      <c r="H68" s="7">
        <v>0</v>
      </c>
    </row>
    <row r="69" spans="1:8" x14ac:dyDescent="0.25">
      <c r="A69" s="306"/>
      <c r="B69" s="2"/>
      <c r="C69" s="2"/>
      <c r="D69" s="2"/>
      <c r="E69" s="3" t="s">
        <v>23</v>
      </c>
      <c r="F69" s="5">
        <v>1044090</v>
      </c>
      <c r="G69" s="7">
        <v>0</v>
      </c>
      <c r="H69" s="5">
        <v>272693</v>
      </c>
    </row>
    <row r="70" spans="1:8" x14ac:dyDescent="0.25">
      <c r="A70" s="304">
        <v>21</v>
      </c>
      <c r="B70" s="2">
        <v>31</v>
      </c>
      <c r="C70" s="2">
        <v>3213</v>
      </c>
      <c r="D70" s="2" t="s">
        <v>124</v>
      </c>
      <c r="E70" s="4" t="s">
        <v>21</v>
      </c>
      <c r="F70" s="6">
        <v>2600209</v>
      </c>
      <c r="G70" s="8">
        <v>0</v>
      </c>
      <c r="H70" s="8">
        <v>0</v>
      </c>
    </row>
    <row r="71" spans="1:8" x14ac:dyDescent="0.25">
      <c r="A71" s="306"/>
      <c r="B71" s="2"/>
      <c r="C71" s="2"/>
      <c r="D71" s="2"/>
      <c r="E71" s="3" t="s">
        <v>34</v>
      </c>
      <c r="F71" s="5">
        <v>2600209</v>
      </c>
      <c r="G71" s="7">
        <v>0</v>
      </c>
      <c r="H71" s="7">
        <v>0</v>
      </c>
    </row>
    <row r="72" spans="1:8" x14ac:dyDescent="0.25">
      <c r="A72" s="304">
        <v>22</v>
      </c>
      <c r="B72" s="2">
        <v>31</v>
      </c>
      <c r="C72" s="2">
        <v>3300</v>
      </c>
      <c r="D72" s="2" t="s">
        <v>44</v>
      </c>
      <c r="E72" s="4" t="s">
        <v>21</v>
      </c>
      <c r="F72" s="6">
        <v>697322</v>
      </c>
      <c r="G72" s="8">
        <v>0</v>
      </c>
      <c r="H72" s="8">
        <v>0</v>
      </c>
    </row>
    <row r="73" spans="1:8" x14ac:dyDescent="0.25">
      <c r="A73" s="305"/>
      <c r="B73" s="2"/>
      <c r="C73" s="2"/>
      <c r="D73" s="2"/>
      <c r="E73" s="3" t="s">
        <v>35</v>
      </c>
      <c r="F73" s="5">
        <v>148985</v>
      </c>
      <c r="G73" s="7">
        <v>0</v>
      </c>
      <c r="H73" s="7">
        <v>0</v>
      </c>
    </row>
    <row r="74" spans="1:8" x14ac:dyDescent="0.25">
      <c r="A74" s="305"/>
      <c r="B74" s="2"/>
      <c r="C74" s="2"/>
      <c r="D74" s="2"/>
      <c r="E74" s="3" t="s">
        <v>22</v>
      </c>
      <c r="F74" s="5">
        <v>504412</v>
      </c>
      <c r="G74" s="7">
        <v>0</v>
      </c>
      <c r="H74" s="7">
        <v>0</v>
      </c>
    </row>
    <row r="75" spans="1:8" x14ac:dyDescent="0.25">
      <c r="A75" s="306"/>
      <c r="B75" s="2"/>
      <c r="C75" s="2"/>
      <c r="D75" s="2"/>
      <c r="E75" s="3" t="s">
        <v>23</v>
      </c>
      <c r="F75" s="5">
        <v>43925</v>
      </c>
      <c r="G75" s="7">
        <v>0</v>
      </c>
      <c r="H75" s="7">
        <v>0</v>
      </c>
    </row>
    <row r="76" spans="1:8" x14ac:dyDescent="0.25">
      <c r="A76" s="304">
        <v>23</v>
      </c>
      <c r="B76" s="2">
        <v>31</v>
      </c>
      <c r="C76" s="2">
        <v>3301</v>
      </c>
      <c r="D76" s="2" t="s">
        <v>45</v>
      </c>
      <c r="E76" s="4" t="s">
        <v>21</v>
      </c>
      <c r="F76" s="6">
        <v>775221</v>
      </c>
      <c r="G76" s="8">
        <v>0</v>
      </c>
      <c r="H76" s="8">
        <v>0</v>
      </c>
    </row>
    <row r="77" spans="1:8" x14ac:dyDescent="0.25">
      <c r="A77" s="305"/>
      <c r="B77" s="2"/>
      <c r="C77" s="2"/>
      <c r="D77" s="2"/>
      <c r="E77" s="3" t="s">
        <v>22</v>
      </c>
      <c r="F77" s="5">
        <v>765265</v>
      </c>
      <c r="G77" s="7">
        <v>0</v>
      </c>
      <c r="H77" s="7">
        <v>0</v>
      </c>
    </row>
    <row r="78" spans="1:8" x14ac:dyDescent="0.25">
      <c r="A78" s="306"/>
      <c r="B78" s="2"/>
      <c r="C78" s="2"/>
      <c r="D78" s="2"/>
      <c r="E78" s="3" t="s">
        <v>23</v>
      </c>
      <c r="F78" s="5">
        <v>9956</v>
      </c>
      <c r="G78" s="7">
        <v>0</v>
      </c>
      <c r="H78" s="7">
        <v>0</v>
      </c>
    </row>
    <row r="79" spans="1:8" x14ac:dyDescent="0.25">
      <c r="A79" s="304">
        <v>24</v>
      </c>
      <c r="B79" s="2">
        <v>31</v>
      </c>
      <c r="C79" s="2">
        <v>3303</v>
      </c>
      <c r="D79" s="2" t="s">
        <v>46</v>
      </c>
      <c r="E79" s="4" t="s">
        <v>21</v>
      </c>
      <c r="F79" s="6">
        <v>263952</v>
      </c>
      <c r="G79" s="8">
        <v>0</v>
      </c>
      <c r="H79" s="8">
        <v>0</v>
      </c>
    </row>
    <row r="80" spans="1:8" x14ac:dyDescent="0.25">
      <c r="A80" s="306"/>
      <c r="B80" s="2"/>
      <c r="C80" s="2"/>
      <c r="D80" s="2"/>
      <c r="E80" s="3" t="s">
        <v>22</v>
      </c>
      <c r="F80" s="5">
        <v>263952</v>
      </c>
      <c r="G80" s="7">
        <v>0</v>
      </c>
      <c r="H80" s="7">
        <v>0</v>
      </c>
    </row>
    <row r="81" spans="1:8" x14ac:dyDescent="0.25">
      <c r="A81" s="304">
        <v>25</v>
      </c>
      <c r="B81" s="2">
        <v>31</v>
      </c>
      <c r="C81" s="2">
        <v>3305</v>
      </c>
      <c r="D81" s="2" t="s">
        <v>48</v>
      </c>
      <c r="E81" s="4" t="s">
        <v>21</v>
      </c>
      <c r="F81" s="6">
        <v>192476</v>
      </c>
      <c r="G81" s="8">
        <v>0</v>
      </c>
      <c r="H81" s="8">
        <v>0</v>
      </c>
    </row>
    <row r="82" spans="1:8" x14ac:dyDescent="0.25">
      <c r="A82" s="305"/>
      <c r="B82" s="2"/>
      <c r="C82" s="2"/>
      <c r="D82" s="2"/>
      <c r="E82" s="3" t="s">
        <v>22</v>
      </c>
      <c r="F82" s="5">
        <v>191408</v>
      </c>
      <c r="G82" s="7">
        <v>0</v>
      </c>
      <c r="H82" s="7">
        <v>0</v>
      </c>
    </row>
    <row r="83" spans="1:8" x14ac:dyDescent="0.25">
      <c r="A83" s="306"/>
      <c r="B83" s="2"/>
      <c r="C83" s="2"/>
      <c r="D83" s="2"/>
      <c r="E83" s="3" t="s">
        <v>23</v>
      </c>
      <c r="F83" s="5">
        <v>1068</v>
      </c>
      <c r="G83" s="7">
        <v>0</v>
      </c>
      <c r="H83" s="7">
        <v>0</v>
      </c>
    </row>
    <row r="84" spans="1:8" x14ac:dyDescent="0.25">
      <c r="A84" s="304">
        <v>26</v>
      </c>
      <c r="B84" s="2">
        <v>31</v>
      </c>
      <c r="C84" s="2">
        <v>3308</v>
      </c>
      <c r="D84" s="2" t="s">
        <v>49</v>
      </c>
      <c r="E84" s="4" t="s">
        <v>21</v>
      </c>
      <c r="F84" s="6">
        <v>10268568</v>
      </c>
      <c r="G84" s="6">
        <v>22973</v>
      </c>
      <c r="H84" s="6">
        <v>4115327</v>
      </c>
    </row>
    <row r="85" spans="1:8" x14ac:dyDescent="0.25">
      <c r="A85" s="305"/>
      <c r="B85" s="2"/>
      <c r="C85" s="2"/>
      <c r="D85" s="2"/>
      <c r="E85" s="3" t="s">
        <v>22</v>
      </c>
      <c r="F85" s="5">
        <v>2291405</v>
      </c>
      <c r="G85" s="5">
        <v>4073</v>
      </c>
      <c r="H85" s="7">
        <v>0</v>
      </c>
    </row>
    <row r="86" spans="1:8" x14ac:dyDescent="0.25">
      <c r="A86" s="306"/>
      <c r="B86" s="2"/>
      <c r="C86" s="2"/>
      <c r="D86" s="2"/>
      <c r="E86" s="3" t="s">
        <v>23</v>
      </c>
      <c r="F86" s="5">
        <v>7977163</v>
      </c>
      <c r="G86" s="5">
        <v>18900</v>
      </c>
      <c r="H86" s="5">
        <v>4115327</v>
      </c>
    </row>
    <row r="87" spans="1:8" x14ac:dyDescent="0.25">
      <c r="A87" s="304">
        <v>27</v>
      </c>
      <c r="B87" s="2">
        <v>31</v>
      </c>
      <c r="C87" s="2">
        <v>3309</v>
      </c>
      <c r="D87" s="2" t="s">
        <v>50</v>
      </c>
      <c r="E87" s="4" t="s">
        <v>21</v>
      </c>
      <c r="F87" s="6">
        <v>101945</v>
      </c>
      <c r="G87" s="8">
        <v>0</v>
      </c>
      <c r="H87" s="8">
        <v>0</v>
      </c>
    </row>
    <row r="88" spans="1:8" x14ac:dyDescent="0.25">
      <c r="A88" s="306"/>
      <c r="B88" s="2"/>
      <c r="C88" s="2"/>
      <c r="D88" s="2"/>
      <c r="E88" s="3" t="s">
        <v>22</v>
      </c>
      <c r="F88" s="5">
        <v>101945</v>
      </c>
      <c r="G88" s="7">
        <v>0</v>
      </c>
      <c r="H88" s="7">
        <v>0</v>
      </c>
    </row>
    <row r="89" spans="1:8" x14ac:dyDescent="0.25">
      <c r="A89" s="304">
        <v>28</v>
      </c>
      <c r="B89" s="2">
        <v>31</v>
      </c>
      <c r="C89" s="2">
        <v>4160</v>
      </c>
      <c r="D89" s="2" t="s">
        <v>51</v>
      </c>
      <c r="E89" s="4" t="s">
        <v>21</v>
      </c>
      <c r="F89" s="6">
        <v>855103</v>
      </c>
      <c r="G89" s="8">
        <v>0</v>
      </c>
      <c r="H89" s="8">
        <v>0</v>
      </c>
    </row>
    <row r="90" spans="1:8" x14ac:dyDescent="0.25">
      <c r="A90" s="305"/>
      <c r="B90" s="2"/>
      <c r="C90" s="2"/>
      <c r="D90" s="2"/>
      <c r="E90" s="3" t="s">
        <v>22</v>
      </c>
      <c r="F90" s="5">
        <v>698739</v>
      </c>
      <c r="G90" s="7">
        <v>0</v>
      </c>
      <c r="H90" s="7">
        <v>0</v>
      </c>
    </row>
    <row r="91" spans="1:8" x14ac:dyDescent="0.25">
      <c r="A91" s="306"/>
      <c r="B91" s="2"/>
      <c r="C91" s="2"/>
      <c r="D91" s="2"/>
      <c r="E91" s="3" t="s">
        <v>23</v>
      </c>
      <c r="F91" s="5">
        <v>156364</v>
      </c>
      <c r="G91" s="7">
        <v>0</v>
      </c>
      <c r="H91" s="7">
        <v>0</v>
      </c>
    </row>
    <row r="92" spans="1:8" x14ac:dyDescent="0.25">
      <c r="A92" s="304">
        <v>29</v>
      </c>
      <c r="B92" s="2">
        <v>31</v>
      </c>
      <c r="C92" s="2">
        <v>4161</v>
      </c>
      <c r="D92" s="2" t="s">
        <v>52</v>
      </c>
      <c r="E92" s="4" t="s">
        <v>21</v>
      </c>
      <c r="F92" s="6">
        <v>2355596</v>
      </c>
      <c r="G92" s="6">
        <v>2539</v>
      </c>
      <c r="H92" s="8">
        <v>0</v>
      </c>
    </row>
    <row r="93" spans="1:8" x14ac:dyDescent="0.25">
      <c r="A93" s="305"/>
      <c r="B93" s="2"/>
      <c r="C93" s="2"/>
      <c r="D93" s="2"/>
      <c r="E93" s="3" t="s">
        <v>34</v>
      </c>
      <c r="F93" s="5">
        <v>2096960</v>
      </c>
      <c r="G93" s="5">
        <v>2539</v>
      </c>
      <c r="H93" s="7">
        <v>0</v>
      </c>
    </row>
    <row r="94" spans="1:8" x14ac:dyDescent="0.25">
      <c r="A94" s="306"/>
      <c r="B94" s="2"/>
      <c r="C94" s="2"/>
      <c r="D94" s="2"/>
      <c r="E94" s="3" t="s">
        <v>22</v>
      </c>
      <c r="F94" s="5">
        <v>258636</v>
      </c>
      <c r="G94" s="7">
        <v>0</v>
      </c>
      <c r="H94" s="7">
        <v>0</v>
      </c>
    </row>
    <row r="95" spans="1:8" x14ac:dyDescent="0.25">
      <c r="A95" s="304">
        <v>30</v>
      </c>
      <c r="B95" s="2">
        <v>31</v>
      </c>
      <c r="C95" s="2">
        <v>4162</v>
      </c>
      <c r="D95" s="2" t="s">
        <v>53</v>
      </c>
      <c r="E95" s="4" t="s">
        <v>21</v>
      </c>
      <c r="F95" s="6">
        <v>131088</v>
      </c>
      <c r="G95" s="8">
        <v>0</v>
      </c>
      <c r="H95" s="8">
        <v>0</v>
      </c>
    </row>
    <row r="96" spans="1:8" x14ac:dyDescent="0.25">
      <c r="A96" s="306"/>
      <c r="B96" s="2"/>
      <c r="C96" s="2"/>
      <c r="D96" s="2"/>
      <c r="E96" s="3" t="s">
        <v>22</v>
      </c>
      <c r="F96" s="5">
        <v>131088</v>
      </c>
      <c r="G96" s="7">
        <v>0</v>
      </c>
      <c r="H96" s="7">
        <v>0</v>
      </c>
    </row>
    <row r="97" spans="1:8" x14ac:dyDescent="0.25">
      <c r="A97" s="304">
        <v>31</v>
      </c>
      <c r="B97" s="2">
        <v>31</v>
      </c>
      <c r="C97" s="2">
        <v>4163</v>
      </c>
      <c r="D97" s="2" t="s">
        <v>54</v>
      </c>
      <c r="E97" s="4" t="s">
        <v>21</v>
      </c>
      <c r="F97" s="6">
        <v>856676</v>
      </c>
      <c r="G97" s="8">
        <v>0</v>
      </c>
      <c r="H97" s="8">
        <v>0</v>
      </c>
    </row>
    <row r="98" spans="1:8" x14ac:dyDescent="0.25">
      <c r="A98" s="306"/>
      <c r="B98" s="2"/>
      <c r="C98" s="2"/>
      <c r="D98" s="2"/>
      <c r="E98" s="3" t="s">
        <v>22</v>
      </c>
      <c r="F98" s="5">
        <v>856676</v>
      </c>
      <c r="G98" s="7">
        <v>0</v>
      </c>
      <c r="H98" s="7">
        <v>0</v>
      </c>
    </row>
    <row r="99" spans="1:8" x14ac:dyDescent="0.25">
      <c r="A99" s="304">
        <v>32</v>
      </c>
      <c r="B99" s="2">
        <v>31</v>
      </c>
      <c r="C99" s="2">
        <v>4166</v>
      </c>
      <c r="D99" s="2" t="s">
        <v>56</v>
      </c>
      <c r="E99" s="4" t="s">
        <v>21</v>
      </c>
      <c r="F99" s="6">
        <v>1286657</v>
      </c>
      <c r="G99" s="8">
        <v>0</v>
      </c>
      <c r="H99" s="8">
        <v>0</v>
      </c>
    </row>
    <row r="100" spans="1:8" x14ac:dyDescent="0.25">
      <c r="A100" s="306"/>
      <c r="B100" s="2"/>
      <c r="C100" s="2"/>
      <c r="D100" s="2"/>
      <c r="E100" s="3" t="s">
        <v>22</v>
      </c>
      <c r="F100" s="5">
        <v>1286657</v>
      </c>
      <c r="G100" s="7">
        <v>0</v>
      </c>
      <c r="H100" s="7">
        <v>0</v>
      </c>
    </row>
    <row r="101" spans="1:8" x14ac:dyDescent="0.25">
      <c r="A101" s="304">
        <v>33</v>
      </c>
      <c r="B101" s="2">
        <v>34</v>
      </c>
      <c r="C101" s="2">
        <v>1066</v>
      </c>
      <c r="D101" s="2" t="s">
        <v>57</v>
      </c>
      <c r="E101" s="4" t="s">
        <v>21</v>
      </c>
      <c r="F101" s="6">
        <v>19447138</v>
      </c>
      <c r="G101" s="8">
        <v>0</v>
      </c>
      <c r="H101" s="6">
        <v>6005399</v>
      </c>
    </row>
    <row r="102" spans="1:8" x14ac:dyDescent="0.25">
      <c r="A102" s="305"/>
      <c r="B102" s="2"/>
      <c r="C102" s="2"/>
      <c r="D102" s="2"/>
      <c r="E102" s="3" t="s">
        <v>34</v>
      </c>
      <c r="F102" s="5">
        <v>5308080</v>
      </c>
      <c r="G102" s="7">
        <v>0</v>
      </c>
      <c r="H102" s="7">
        <v>0</v>
      </c>
    </row>
    <row r="103" spans="1:8" x14ac:dyDescent="0.25">
      <c r="A103" s="305"/>
      <c r="B103" s="2"/>
      <c r="C103" s="2"/>
      <c r="D103" s="2"/>
      <c r="E103" s="3" t="s">
        <v>22</v>
      </c>
      <c r="F103" s="5">
        <v>3356031</v>
      </c>
      <c r="G103" s="7">
        <v>0</v>
      </c>
      <c r="H103" s="5">
        <v>81814</v>
      </c>
    </row>
    <row r="104" spans="1:8" x14ac:dyDescent="0.25">
      <c r="A104" s="306"/>
      <c r="B104" s="2"/>
      <c r="C104" s="2"/>
      <c r="D104" s="2"/>
      <c r="E104" s="3" t="s">
        <v>23</v>
      </c>
      <c r="F104" s="5">
        <v>10783027</v>
      </c>
      <c r="G104" s="7">
        <v>0</v>
      </c>
      <c r="H104" s="5">
        <v>5923585</v>
      </c>
    </row>
    <row r="105" spans="1:8" x14ac:dyDescent="0.25">
      <c r="A105" s="304">
        <v>34</v>
      </c>
      <c r="B105" s="2">
        <v>34</v>
      </c>
      <c r="C105" s="2">
        <v>1467</v>
      </c>
      <c r="D105" s="2" t="s">
        <v>58</v>
      </c>
      <c r="E105" s="4" t="s">
        <v>21</v>
      </c>
      <c r="F105" s="6">
        <v>54829</v>
      </c>
      <c r="G105" s="8">
        <v>0</v>
      </c>
      <c r="H105" s="8">
        <v>0</v>
      </c>
    </row>
    <row r="106" spans="1:8" x14ac:dyDescent="0.25">
      <c r="A106" s="306"/>
      <c r="B106" s="2"/>
      <c r="C106" s="2"/>
      <c r="D106" s="2"/>
      <c r="E106" s="3" t="s">
        <v>23</v>
      </c>
      <c r="F106" s="5">
        <v>54829</v>
      </c>
      <c r="G106" s="7">
        <v>0</v>
      </c>
      <c r="H106" s="7">
        <v>0</v>
      </c>
    </row>
    <row r="107" spans="1:8" x14ac:dyDescent="0.25">
      <c r="A107" s="304">
        <v>35</v>
      </c>
      <c r="B107" s="2">
        <v>34</v>
      </c>
      <c r="C107" s="2">
        <v>1500</v>
      </c>
      <c r="D107" s="2" t="s">
        <v>59</v>
      </c>
      <c r="E107" s="4" t="s">
        <v>21</v>
      </c>
      <c r="F107" s="6">
        <v>76737</v>
      </c>
      <c r="G107" s="8">
        <v>0</v>
      </c>
      <c r="H107" s="8">
        <v>0</v>
      </c>
    </row>
    <row r="108" spans="1:8" x14ac:dyDescent="0.25">
      <c r="A108" s="306"/>
      <c r="B108" s="2"/>
      <c r="C108" s="2"/>
      <c r="D108" s="2"/>
      <c r="E108" s="3" t="s">
        <v>22</v>
      </c>
      <c r="F108" s="5">
        <v>76737</v>
      </c>
      <c r="G108" s="7">
        <v>0</v>
      </c>
      <c r="H108" s="7">
        <v>0</v>
      </c>
    </row>
    <row r="109" spans="1:8" x14ac:dyDescent="0.25">
      <c r="A109" s="304">
        <v>36</v>
      </c>
      <c r="B109" s="2">
        <v>34</v>
      </c>
      <c r="C109" s="2">
        <v>1501</v>
      </c>
      <c r="D109" s="2" t="s">
        <v>60</v>
      </c>
      <c r="E109" s="4" t="s">
        <v>21</v>
      </c>
      <c r="F109" s="6">
        <v>657798</v>
      </c>
      <c r="G109" s="8">
        <v>0</v>
      </c>
      <c r="H109" s="8">
        <v>0</v>
      </c>
    </row>
    <row r="110" spans="1:8" x14ac:dyDescent="0.25">
      <c r="A110" s="305"/>
      <c r="B110" s="2"/>
      <c r="C110" s="2"/>
      <c r="D110" s="2"/>
      <c r="E110" s="3" t="s">
        <v>22</v>
      </c>
      <c r="F110" s="5">
        <v>485870</v>
      </c>
      <c r="G110" s="7">
        <v>0</v>
      </c>
      <c r="H110" s="7">
        <v>0</v>
      </c>
    </row>
    <row r="111" spans="1:8" x14ac:dyDescent="0.25">
      <c r="A111" s="306"/>
      <c r="B111" s="2"/>
      <c r="C111" s="2"/>
      <c r="D111" s="2"/>
      <c r="E111" s="3" t="s">
        <v>23</v>
      </c>
      <c r="F111" s="5">
        <v>171928</v>
      </c>
      <c r="G111" s="7">
        <v>0</v>
      </c>
      <c r="H111" s="7">
        <v>0</v>
      </c>
    </row>
    <row r="112" spans="1:8" x14ac:dyDescent="0.25">
      <c r="A112" s="304">
        <v>37</v>
      </c>
      <c r="B112" s="2">
        <v>34</v>
      </c>
      <c r="C112" s="2">
        <v>2371</v>
      </c>
      <c r="D112" s="2" t="s">
        <v>61</v>
      </c>
      <c r="E112" s="4" t="s">
        <v>21</v>
      </c>
      <c r="F112" s="6">
        <v>1877013</v>
      </c>
      <c r="G112" s="8">
        <v>0</v>
      </c>
      <c r="H112" s="8">
        <v>0</v>
      </c>
    </row>
    <row r="113" spans="1:8" x14ac:dyDescent="0.25">
      <c r="A113" s="305"/>
      <c r="B113" s="2"/>
      <c r="C113" s="2"/>
      <c r="D113" s="2"/>
      <c r="E113" s="3" t="s">
        <v>35</v>
      </c>
      <c r="F113" s="5">
        <v>1763827</v>
      </c>
      <c r="G113" s="7">
        <v>0</v>
      </c>
      <c r="H113" s="7">
        <v>0</v>
      </c>
    </row>
    <row r="114" spans="1:8" x14ac:dyDescent="0.25">
      <c r="A114" s="306"/>
      <c r="B114" s="2"/>
      <c r="C114" s="2"/>
      <c r="D114" s="2"/>
      <c r="E114" s="3" t="s">
        <v>22</v>
      </c>
      <c r="F114" s="5">
        <v>113186</v>
      </c>
      <c r="G114" s="7">
        <v>0</v>
      </c>
      <c r="H114" s="7">
        <v>0</v>
      </c>
    </row>
    <row r="115" spans="1:8" x14ac:dyDescent="0.25">
      <c r="A115" s="304">
        <v>38</v>
      </c>
      <c r="B115" s="2">
        <v>34</v>
      </c>
      <c r="C115" s="2">
        <v>2372</v>
      </c>
      <c r="D115" s="2" t="s">
        <v>62</v>
      </c>
      <c r="E115" s="4" t="s">
        <v>21</v>
      </c>
      <c r="F115" s="6">
        <v>1647544</v>
      </c>
      <c r="G115" s="8">
        <v>0</v>
      </c>
      <c r="H115" s="8">
        <v>0</v>
      </c>
    </row>
    <row r="116" spans="1:8" x14ac:dyDescent="0.25">
      <c r="A116" s="305"/>
      <c r="B116" s="2"/>
      <c r="C116" s="2"/>
      <c r="D116" s="2"/>
      <c r="E116" s="3" t="s">
        <v>34</v>
      </c>
      <c r="F116" s="5">
        <v>558200</v>
      </c>
      <c r="G116" s="7">
        <v>0</v>
      </c>
      <c r="H116" s="7">
        <v>0</v>
      </c>
    </row>
    <row r="117" spans="1:8" x14ac:dyDescent="0.25">
      <c r="A117" s="305"/>
      <c r="B117" s="2"/>
      <c r="C117" s="2"/>
      <c r="D117" s="2"/>
      <c r="E117" s="3" t="s">
        <v>35</v>
      </c>
      <c r="F117" s="5">
        <v>847560</v>
      </c>
      <c r="G117" s="7">
        <v>0</v>
      </c>
      <c r="H117" s="7">
        <v>0</v>
      </c>
    </row>
    <row r="118" spans="1:8" x14ac:dyDescent="0.25">
      <c r="A118" s="305"/>
      <c r="B118" s="2"/>
      <c r="C118" s="2"/>
      <c r="D118" s="2"/>
      <c r="E118" s="3" t="s">
        <v>22</v>
      </c>
      <c r="F118" s="5">
        <v>233987</v>
      </c>
      <c r="G118" s="7">
        <v>0</v>
      </c>
      <c r="H118" s="7">
        <v>0</v>
      </c>
    </row>
    <row r="119" spans="1:8" x14ac:dyDescent="0.25">
      <c r="A119" s="306"/>
      <c r="B119" s="2"/>
      <c r="C119" s="2"/>
      <c r="D119" s="2"/>
      <c r="E119" s="3" t="s">
        <v>23</v>
      </c>
      <c r="F119" s="5">
        <v>7797</v>
      </c>
      <c r="G119" s="7">
        <v>0</v>
      </c>
      <c r="H119" s="7">
        <v>0</v>
      </c>
    </row>
    <row r="120" spans="1:8" x14ac:dyDescent="0.25">
      <c r="A120" s="304">
        <v>39</v>
      </c>
      <c r="B120" s="2">
        <v>34</v>
      </c>
      <c r="C120" s="2">
        <v>2374</v>
      </c>
      <c r="D120" s="2" t="s">
        <v>63</v>
      </c>
      <c r="E120" s="4" t="s">
        <v>21</v>
      </c>
      <c r="F120" s="6">
        <v>2633930</v>
      </c>
      <c r="G120" s="8">
        <v>0</v>
      </c>
      <c r="H120" s="8">
        <v>0</v>
      </c>
    </row>
    <row r="121" spans="1:8" x14ac:dyDescent="0.25">
      <c r="A121" s="305"/>
      <c r="B121" s="2"/>
      <c r="C121" s="2"/>
      <c r="D121" s="2"/>
      <c r="E121" s="3" t="s">
        <v>34</v>
      </c>
      <c r="F121" s="5">
        <v>115992</v>
      </c>
      <c r="G121" s="7">
        <v>0</v>
      </c>
      <c r="H121" s="7">
        <v>0</v>
      </c>
    </row>
    <row r="122" spans="1:8" x14ac:dyDescent="0.25">
      <c r="A122" s="305"/>
      <c r="B122" s="2"/>
      <c r="C122" s="2"/>
      <c r="D122" s="2"/>
      <c r="E122" s="3" t="s">
        <v>22</v>
      </c>
      <c r="F122" s="5">
        <v>2312891</v>
      </c>
      <c r="G122" s="7">
        <v>0</v>
      </c>
      <c r="H122" s="7">
        <v>0</v>
      </c>
    </row>
    <row r="123" spans="1:8" x14ac:dyDescent="0.25">
      <c r="A123" s="306"/>
      <c r="B123" s="2"/>
      <c r="C123" s="2"/>
      <c r="D123" s="2"/>
      <c r="E123" s="3" t="s">
        <v>23</v>
      </c>
      <c r="F123" s="5">
        <v>205047</v>
      </c>
      <c r="G123" s="7">
        <v>0</v>
      </c>
      <c r="H123" s="7">
        <v>0</v>
      </c>
    </row>
    <row r="124" spans="1:8" x14ac:dyDescent="0.25">
      <c r="A124" s="304">
        <v>40</v>
      </c>
      <c r="B124" s="2">
        <v>34</v>
      </c>
      <c r="C124" s="2">
        <v>2375</v>
      </c>
      <c r="D124" s="2" t="s">
        <v>64</v>
      </c>
      <c r="E124" s="4" t="s">
        <v>21</v>
      </c>
      <c r="F124" s="6">
        <v>392035</v>
      </c>
      <c r="G124" s="8">
        <v>0</v>
      </c>
      <c r="H124" s="8">
        <v>0</v>
      </c>
    </row>
    <row r="125" spans="1:8" x14ac:dyDescent="0.25">
      <c r="A125" s="305"/>
      <c r="B125" s="2"/>
      <c r="C125" s="2"/>
      <c r="D125" s="2"/>
      <c r="E125" s="3" t="s">
        <v>35</v>
      </c>
      <c r="F125" s="5">
        <v>330251</v>
      </c>
      <c r="G125" s="7">
        <v>0</v>
      </c>
      <c r="H125" s="7">
        <v>0</v>
      </c>
    </row>
    <row r="126" spans="1:8" x14ac:dyDescent="0.25">
      <c r="A126" s="305"/>
      <c r="B126" s="2"/>
      <c r="C126" s="2"/>
      <c r="D126" s="2"/>
      <c r="E126" s="3" t="s">
        <v>22</v>
      </c>
      <c r="F126" s="5">
        <v>53820</v>
      </c>
      <c r="G126" s="7">
        <v>0</v>
      </c>
      <c r="H126" s="7">
        <v>0</v>
      </c>
    </row>
    <row r="127" spans="1:8" x14ac:dyDescent="0.25">
      <c r="A127" s="306"/>
      <c r="B127" s="2"/>
      <c r="C127" s="2"/>
      <c r="D127" s="2"/>
      <c r="E127" s="3" t="s">
        <v>23</v>
      </c>
      <c r="F127" s="5">
        <v>7964</v>
      </c>
      <c r="G127" s="7">
        <v>0</v>
      </c>
      <c r="H127" s="7">
        <v>0</v>
      </c>
    </row>
    <row r="128" spans="1:8" x14ac:dyDescent="0.25">
      <c r="A128" s="304">
        <v>41</v>
      </c>
      <c r="B128" s="2">
        <v>34</v>
      </c>
      <c r="C128" s="2">
        <v>5792</v>
      </c>
      <c r="D128" s="2" t="s">
        <v>65</v>
      </c>
      <c r="E128" s="4" t="s">
        <v>21</v>
      </c>
      <c r="F128" s="6">
        <v>455858</v>
      </c>
      <c r="G128" s="8">
        <v>0</v>
      </c>
      <c r="H128" s="6">
        <v>111303</v>
      </c>
    </row>
    <row r="129" spans="1:8" x14ac:dyDescent="0.25">
      <c r="A129" s="305"/>
      <c r="B129" s="2"/>
      <c r="C129" s="2"/>
      <c r="D129" s="2"/>
      <c r="E129" s="3" t="s">
        <v>22</v>
      </c>
      <c r="F129" s="5">
        <v>266937</v>
      </c>
      <c r="G129" s="7">
        <v>0</v>
      </c>
      <c r="H129" s="7">
        <v>0</v>
      </c>
    </row>
    <row r="130" spans="1:8" x14ac:dyDescent="0.25">
      <c r="A130" s="306"/>
      <c r="B130" s="2"/>
      <c r="C130" s="2"/>
      <c r="D130" s="2"/>
      <c r="E130" s="3" t="s">
        <v>23</v>
      </c>
      <c r="F130" s="5">
        <v>188921</v>
      </c>
      <c r="G130" s="7">
        <v>0</v>
      </c>
      <c r="H130" s="5">
        <v>111303</v>
      </c>
    </row>
    <row r="131" spans="1:8" x14ac:dyDescent="0.25">
      <c r="A131" s="304">
        <v>42</v>
      </c>
      <c r="B131" s="2">
        <v>36</v>
      </c>
      <c r="C131" s="2">
        <v>270</v>
      </c>
      <c r="D131" s="2" t="s">
        <v>66</v>
      </c>
      <c r="E131" s="4" t="s">
        <v>21</v>
      </c>
      <c r="F131" s="6">
        <v>2299963</v>
      </c>
      <c r="G131" s="8">
        <v>0</v>
      </c>
      <c r="H131" s="6">
        <v>22184</v>
      </c>
    </row>
    <row r="132" spans="1:8" x14ac:dyDescent="0.25">
      <c r="A132" s="305"/>
      <c r="B132" s="2"/>
      <c r="C132" s="2"/>
      <c r="D132" s="2"/>
      <c r="E132" s="3" t="s">
        <v>34</v>
      </c>
      <c r="F132" s="5">
        <v>2265701</v>
      </c>
      <c r="G132" s="7">
        <v>0</v>
      </c>
      <c r="H132" s="7">
        <v>0</v>
      </c>
    </row>
    <row r="133" spans="1:8" x14ac:dyDescent="0.25">
      <c r="A133" s="305"/>
      <c r="B133" s="2"/>
      <c r="C133" s="2"/>
      <c r="D133" s="2"/>
      <c r="E133" s="3" t="s">
        <v>22</v>
      </c>
      <c r="F133" s="5">
        <v>5080</v>
      </c>
      <c r="G133" s="7">
        <v>0</v>
      </c>
      <c r="H133" s="7">
        <v>0</v>
      </c>
    </row>
    <row r="134" spans="1:8" x14ac:dyDescent="0.25">
      <c r="A134" s="306"/>
      <c r="B134" s="2"/>
      <c r="C134" s="2"/>
      <c r="D134" s="2"/>
      <c r="E134" s="3" t="s">
        <v>23</v>
      </c>
      <c r="F134" s="5">
        <v>29182</v>
      </c>
      <c r="G134" s="7">
        <v>0</v>
      </c>
      <c r="H134" s="5">
        <v>22184</v>
      </c>
    </row>
    <row r="135" spans="1:8" x14ac:dyDescent="0.25">
      <c r="A135" s="304">
        <v>43</v>
      </c>
      <c r="B135" s="2">
        <v>36</v>
      </c>
      <c r="C135" s="2">
        <v>362</v>
      </c>
      <c r="D135" s="2" t="s">
        <v>67</v>
      </c>
      <c r="E135" s="4" t="s">
        <v>21</v>
      </c>
      <c r="F135" s="6">
        <v>1659888</v>
      </c>
      <c r="G135" s="8">
        <v>0</v>
      </c>
      <c r="H135" s="6">
        <v>884457</v>
      </c>
    </row>
    <row r="136" spans="1:8" x14ac:dyDescent="0.25">
      <c r="A136" s="305"/>
      <c r="B136" s="2"/>
      <c r="C136" s="2"/>
      <c r="D136" s="2"/>
      <c r="E136" s="3" t="s">
        <v>22</v>
      </c>
      <c r="F136" s="5">
        <v>571972</v>
      </c>
      <c r="G136" s="7">
        <v>0</v>
      </c>
      <c r="H136" s="7">
        <v>0</v>
      </c>
    </row>
    <row r="137" spans="1:8" x14ac:dyDescent="0.25">
      <c r="A137" s="306"/>
      <c r="B137" s="2"/>
      <c r="C137" s="2"/>
      <c r="D137" s="2"/>
      <c r="E137" s="3" t="s">
        <v>23</v>
      </c>
      <c r="F137" s="5">
        <v>1087916</v>
      </c>
      <c r="G137" s="7">
        <v>0</v>
      </c>
      <c r="H137" s="5">
        <v>884457</v>
      </c>
    </row>
    <row r="138" spans="1:8" x14ac:dyDescent="0.25">
      <c r="A138" s="304">
        <v>44</v>
      </c>
      <c r="B138" s="2">
        <v>52</v>
      </c>
      <c r="C138" s="2">
        <v>3025</v>
      </c>
      <c r="D138" s="2" t="s">
        <v>68</v>
      </c>
      <c r="E138" s="4" t="s">
        <v>21</v>
      </c>
      <c r="F138" s="6">
        <v>11905533</v>
      </c>
      <c r="G138" s="8">
        <v>0</v>
      </c>
      <c r="H138" s="6">
        <v>250076</v>
      </c>
    </row>
    <row r="139" spans="1:8" x14ac:dyDescent="0.25">
      <c r="A139" s="305"/>
      <c r="B139" s="2"/>
      <c r="C139" s="2"/>
      <c r="D139" s="2"/>
      <c r="E139" s="3" t="s">
        <v>34</v>
      </c>
      <c r="F139" s="5">
        <v>5918183</v>
      </c>
      <c r="G139" s="7">
        <v>0</v>
      </c>
      <c r="H139" s="7">
        <v>0</v>
      </c>
    </row>
    <row r="140" spans="1:8" x14ac:dyDescent="0.25">
      <c r="A140" s="305"/>
      <c r="B140" s="2"/>
      <c r="C140" s="2"/>
      <c r="D140" s="2"/>
      <c r="E140" s="3" t="s">
        <v>35</v>
      </c>
      <c r="F140" s="5">
        <v>171722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2"/>
      <c r="E141" s="3" t="s">
        <v>22</v>
      </c>
      <c r="F141" s="5">
        <v>5550649</v>
      </c>
      <c r="G141" s="7">
        <v>0</v>
      </c>
      <c r="H141" s="7">
        <v>0</v>
      </c>
    </row>
    <row r="142" spans="1:8" x14ac:dyDescent="0.25">
      <c r="A142" s="306"/>
      <c r="B142" s="2"/>
      <c r="C142" s="2"/>
      <c r="D142" s="2"/>
      <c r="E142" s="3" t="s">
        <v>23</v>
      </c>
      <c r="F142" s="5">
        <v>264979</v>
      </c>
      <c r="G142" s="7">
        <v>0</v>
      </c>
      <c r="H142" s="5">
        <v>250076</v>
      </c>
    </row>
    <row r="143" spans="1:8" x14ac:dyDescent="0.25">
      <c r="A143" s="304">
        <v>45</v>
      </c>
      <c r="B143" s="2">
        <v>57</v>
      </c>
      <c r="C143" s="2">
        <v>761</v>
      </c>
      <c r="D143" s="2" t="s">
        <v>69</v>
      </c>
      <c r="E143" s="4" t="s">
        <v>21</v>
      </c>
      <c r="F143" s="6">
        <v>1691031</v>
      </c>
      <c r="G143" s="8">
        <v>0</v>
      </c>
      <c r="H143" s="6">
        <v>15137</v>
      </c>
    </row>
    <row r="144" spans="1:8" x14ac:dyDescent="0.25">
      <c r="A144" s="305"/>
      <c r="B144" s="2"/>
      <c r="C144" s="2"/>
      <c r="D144" s="2"/>
      <c r="E144" s="3" t="s">
        <v>34</v>
      </c>
      <c r="F144" s="5">
        <v>4908</v>
      </c>
      <c r="G144" s="7">
        <v>0</v>
      </c>
      <c r="H144" s="7">
        <v>0</v>
      </c>
    </row>
    <row r="145" spans="1:8" x14ac:dyDescent="0.25">
      <c r="A145" s="305"/>
      <c r="B145" s="2"/>
      <c r="C145" s="2"/>
      <c r="D145" s="2"/>
      <c r="E145" s="3" t="s">
        <v>22</v>
      </c>
      <c r="F145" s="5">
        <v>1668375</v>
      </c>
      <c r="G145" s="7">
        <v>0</v>
      </c>
      <c r="H145" s="7">
        <v>0</v>
      </c>
    </row>
    <row r="146" spans="1:8" x14ac:dyDescent="0.25">
      <c r="A146" s="306"/>
      <c r="B146" s="2"/>
      <c r="C146" s="2"/>
      <c r="D146" s="2"/>
      <c r="E146" s="3" t="s">
        <v>23</v>
      </c>
      <c r="F146" s="5">
        <v>17748</v>
      </c>
      <c r="G146" s="7">
        <v>0</v>
      </c>
      <c r="H146" s="5">
        <v>15137</v>
      </c>
    </row>
    <row r="147" spans="1:8" x14ac:dyDescent="0.25">
      <c r="A147" s="304">
        <v>46</v>
      </c>
      <c r="B147" s="2">
        <v>59</v>
      </c>
      <c r="C147" s="2">
        <v>3001</v>
      </c>
      <c r="D147" s="2" t="s">
        <v>70</v>
      </c>
      <c r="E147" s="4" t="s">
        <v>21</v>
      </c>
      <c r="F147" s="6">
        <v>2858758</v>
      </c>
      <c r="G147" s="8">
        <v>0</v>
      </c>
      <c r="H147" s="6">
        <v>1045176</v>
      </c>
    </row>
    <row r="148" spans="1:8" x14ac:dyDescent="0.25">
      <c r="A148" s="305"/>
      <c r="B148" s="2"/>
      <c r="C148" s="2"/>
      <c r="D148" s="2"/>
      <c r="E148" s="3" t="s">
        <v>22</v>
      </c>
      <c r="F148" s="5">
        <v>1336502</v>
      </c>
      <c r="G148" s="7">
        <v>0</v>
      </c>
      <c r="H148" s="7">
        <v>0</v>
      </c>
    </row>
    <row r="149" spans="1:8" x14ac:dyDescent="0.25">
      <c r="A149" s="306"/>
      <c r="B149" s="2"/>
      <c r="C149" s="2"/>
      <c r="D149" s="2"/>
      <c r="E149" s="3" t="s">
        <v>23</v>
      </c>
      <c r="F149" s="5">
        <v>1522256</v>
      </c>
      <c r="G149" s="7">
        <v>0</v>
      </c>
      <c r="H149" s="5">
        <v>1045176</v>
      </c>
    </row>
    <row r="150" spans="1:8" x14ac:dyDescent="0.25">
      <c r="A150" s="304">
        <v>47</v>
      </c>
      <c r="B150" s="2">
        <v>71</v>
      </c>
      <c r="C150" s="2">
        <v>4009</v>
      </c>
      <c r="D150" s="2" t="s">
        <v>71</v>
      </c>
      <c r="E150" s="4" t="s">
        <v>21</v>
      </c>
      <c r="F150" s="6">
        <v>11697439</v>
      </c>
      <c r="G150" s="8">
        <v>0</v>
      </c>
      <c r="H150" s="8">
        <v>0</v>
      </c>
    </row>
    <row r="151" spans="1:8" x14ac:dyDescent="0.25">
      <c r="A151" s="305"/>
      <c r="B151" s="2"/>
      <c r="C151" s="2"/>
      <c r="D151" s="2"/>
      <c r="E151" s="3" t="s">
        <v>34</v>
      </c>
      <c r="F151" s="5">
        <v>2640256</v>
      </c>
      <c r="G151" s="7">
        <v>0</v>
      </c>
      <c r="H151" s="7">
        <v>0</v>
      </c>
    </row>
    <row r="152" spans="1:8" x14ac:dyDescent="0.25">
      <c r="A152" s="305"/>
      <c r="B152" s="2"/>
      <c r="C152" s="2"/>
      <c r="D152" s="2"/>
      <c r="E152" s="3" t="s">
        <v>35</v>
      </c>
      <c r="F152" s="5">
        <v>3839549</v>
      </c>
      <c r="G152" s="7">
        <v>0</v>
      </c>
      <c r="H152" s="7">
        <v>0</v>
      </c>
    </row>
    <row r="153" spans="1:8" x14ac:dyDescent="0.25">
      <c r="A153" s="305"/>
      <c r="B153" s="2"/>
      <c r="C153" s="2"/>
      <c r="D153" s="2"/>
      <c r="E153" s="3" t="s">
        <v>22</v>
      </c>
      <c r="F153" s="5">
        <v>5176050</v>
      </c>
      <c r="G153" s="7">
        <v>0</v>
      </c>
      <c r="H153" s="7">
        <v>0</v>
      </c>
    </row>
    <row r="154" spans="1:8" x14ac:dyDescent="0.25">
      <c r="A154" s="306"/>
      <c r="B154" s="2"/>
      <c r="C154" s="2"/>
      <c r="D154" s="2"/>
      <c r="E154" s="3" t="s">
        <v>23</v>
      </c>
      <c r="F154" s="5">
        <v>41584</v>
      </c>
      <c r="G154" s="7">
        <v>0</v>
      </c>
      <c r="H154" s="7">
        <v>0</v>
      </c>
    </row>
    <row r="155" spans="1:8" x14ac:dyDescent="0.25">
      <c r="A155" s="304">
        <v>48</v>
      </c>
      <c r="B155" s="2">
        <v>71</v>
      </c>
      <c r="C155" s="2">
        <v>4010</v>
      </c>
      <c r="D155" s="2" t="s">
        <v>72</v>
      </c>
      <c r="E155" s="4" t="s">
        <v>21</v>
      </c>
      <c r="F155" s="6">
        <v>1030352</v>
      </c>
      <c r="G155" s="8">
        <v>0</v>
      </c>
      <c r="H155" s="6">
        <v>605255</v>
      </c>
    </row>
    <row r="156" spans="1:8" x14ac:dyDescent="0.25">
      <c r="A156" s="305"/>
      <c r="B156" s="2"/>
      <c r="C156" s="2"/>
      <c r="D156" s="2"/>
      <c r="E156" s="3" t="s">
        <v>22</v>
      </c>
      <c r="F156" s="5">
        <v>225147</v>
      </c>
      <c r="G156" s="7">
        <v>0</v>
      </c>
      <c r="H156" s="7">
        <v>0</v>
      </c>
    </row>
    <row r="157" spans="1:8" x14ac:dyDescent="0.25">
      <c r="A157" s="306"/>
      <c r="B157" s="2"/>
      <c r="C157" s="2"/>
      <c r="D157" s="2"/>
      <c r="E157" s="3" t="s">
        <v>23</v>
      </c>
      <c r="F157" s="5">
        <v>805205</v>
      </c>
      <c r="G157" s="7">
        <v>0</v>
      </c>
      <c r="H157" s="5">
        <v>605255</v>
      </c>
    </row>
    <row r="158" spans="1:8" x14ac:dyDescent="0.25">
      <c r="A158" s="304">
        <v>49</v>
      </c>
      <c r="B158" s="2">
        <v>71</v>
      </c>
      <c r="C158" s="2">
        <v>4026</v>
      </c>
      <c r="D158" s="2" t="s">
        <v>136</v>
      </c>
      <c r="E158" s="4" t="s">
        <v>21</v>
      </c>
      <c r="F158" s="6">
        <v>48094</v>
      </c>
      <c r="G158" s="8">
        <v>0</v>
      </c>
      <c r="H158" s="8">
        <v>0</v>
      </c>
    </row>
    <row r="159" spans="1:8" x14ac:dyDescent="0.25">
      <c r="A159" s="306"/>
      <c r="B159" s="2"/>
      <c r="C159" s="2"/>
      <c r="D159" s="2"/>
      <c r="E159" s="3" t="s">
        <v>22</v>
      </c>
      <c r="F159" s="5">
        <v>48094</v>
      </c>
      <c r="G159" s="7">
        <v>0</v>
      </c>
      <c r="H159" s="7">
        <v>0</v>
      </c>
    </row>
    <row r="160" spans="1:8" x14ac:dyDescent="0.25">
      <c r="A160" s="304">
        <v>50</v>
      </c>
      <c r="B160" s="2">
        <v>71</v>
      </c>
      <c r="C160" s="2">
        <v>4102</v>
      </c>
      <c r="D160" s="2" t="s">
        <v>73</v>
      </c>
      <c r="E160" s="4" t="s">
        <v>21</v>
      </c>
      <c r="F160" s="6">
        <v>4884738</v>
      </c>
      <c r="G160" s="8">
        <v>0</v>
      </c>
      <c r="H160" s="6">
        <v>17809</v>
      </c>
    </row>
    <row r="161" spans="1:8" x14ac:dyDescent="0.25">
      <c r="A161" s="305"/>
      <c r="B161" s="2"/>
      <c r="C161" s="2"/>
      <c r="D161" s="2"/>
      <c r="E161" s="3" t="s">
        <v>35</v>
      </c>
      <c r="F161" s="5">
        <v>2694957</v>
      </c>
      <c r="G161" s="7">
        <v>0</v>
      </c>
      <c r="H161" s="7">
        <v>0</v>
      </c>
    </row>
    <row r="162" spans="1:8" x14ac:dyDescent="0.25">
      <c r="A162" s="305"/>
      <c r="B162" s="2"/>
      <c r="C162" s="2"/>
      <c r="D162" s="2"/>
      <c r="E162" s="3" t="s">
        <v>22</v>
      </c>
      <c r="F162" s="5">
        <v>2171972</v>
      </c>
      <c r="G162" s="7">
        <v>0</v>
      </c>
      <c r="H162" s="7">
        <v>0</v>
      </c>
    </row>
    <row r="163" spans="1:8" x14ac:dyDescent="0.25">
      <c r="A163" s="306"/>
      <c r="B163" s="2"/>
      <c r="C163" s="2"/>
      <c r="D163" s="2"/>
      <c r="E163" s="3" t="s">
        <v>23</v>
      </c>
      <c r="F163" s="5">
        <v>17809</v>
      </c>
      <c r="G163" s="7">
        <v>0</v>
      </c>
      <c r="H163" s="5">
        <v>17809</v>
      </c>
    </row>
    <row r="164" spans="1:8" x14ac:dyDescent="0.25">
      <c r="A164" s="304">
        <v>51</v>
      </c>
      <c r="B164" s="2">
        <v>71</v>
      </c>
      <c r="C164" s="2">
        <v>4103</v>
      </c>
      <c r="D164" s="2" t="s">
        <v>74</v>
      </c>
      <c r="E164" s="4" t="s">
        <v>21</v>
      </c>
      <c r="F164" s="6">
        <v>235844</v>
      </c>
      <c r="G164" s="8">
        <v>0</v>
      </c>
      <c r="H164" s="6">
        <v>82980</v>
      </c>
    </row>
    <row r="165" spans="1:8" x14ac:dyDescent="0.25">
      <c r="A165" s="305"/>
      <c r="B165" s="2"/>
      <c r="C165" s="2"/>
      <c r="D165" s="2"/>
      <c r="E165" s="3" t="s">
        <v>22</v>
      </c>
      <c r="F165" s="5">
        <v>85334</v>
      </c>
      <c r="G165" s="7">
        <v>0</v>
      </c>
      <c r="H165" s="7">
        <v>0</v>
      </c>
    </row>
    <row r="166" spans="1:8" x14ac:dyDescent="0.25">
      <c r="A166" s="306"/>
      <c r="B166" s="2"/>
      <c r="C166" s="2"/>
      <c r="D166" s="2"/>
      <c r="E166" s="3" t="s">
        <v>23</v>
      </c>
      <c r="F166" s="5">
        <v>150510</v>
      </c>
      <c r="G166" s="7">
        <v>0</v>
      </c>
      <c r="H166" s="5">
        <v>82980</v>
      </c>
    </row>
    <row r="167" spans="1:8" x14ac:dyDescent="0.25">
      <c r="A167" s="304">
        <v>52</v>
      </c>
      <c r="B167" s="2">
        <v>71</v>
      </c>
      <c r="C167" s="2">
        <v>4104</v>
      </c>
      <c r="D167" s="2" t="s">
        <v>75</v>
      </c>
      <c r="E167" s="4" t="s">
        <v>21</v>
      </c>
      <c r="F167" s="6">
        <v>158560</v>
      </c>
      <c r="G167" s="8">
        <v>0</v>
      </c>
      <c r="H167" s="8">
        <v>0</v>
      </c>
    </row>
    <row r="168" spans="1:8" x14ac:dyDescent="0.25">
      <c r="A168" s="306"/>
      <c r="B168" s="2"/>
      <c r="C168" s="2"/>
      <c r="D168" s="2"/>
      <c r="E168" s="3" t="s">
        <v>22</v>
      </c>
      <c r="F168" s="5">
        <v>158560</v>
      </c>
      <c r="G168" s="7">
        <v>0</v>
      </c>
      <c r="H168" s="7">
        <v>0</v>
      </c>
    </row>
    <row r="169" spans="1:8" x14ac:dyDescent="0.25">
      <c r="A169" s="304">
        <v>53</v>
      </c>
      <c r="B169" s="2">
        <v>71</v>
      </c>
      <c r="C169" s="2">
        <v>4106</v>
      </c>
      <c r="D169" s="2" t="s">
        <v>76</v>
      </c>
      <c r="E169" s="4" t="s">
        <v>21</v>
      </c>
      <c r="F169" s="6">
        <v>1224405</v>
      </c>
      <c r="G169" s="8">
        <v>0</v>
      </c>
      <c r="H169" s="8">
        <v>0</v>
      </c>
    </row>
    <row r="170" spans="1:8" x14ac:dyDescent="0.25">
      <c r="A170" s="306"/>
      <c r="B170" s="2"/>
      <c r="C170" s="2"/>
      <c r="D170" s="2"/>
      <c r="E170" s="3" t="s">
        <v>22</v>
      </c>
      <c r="F170" s="5">
        <v>1224405</v>
      </c>
      <c r="G170" s="7">
        <v>0</v>
      </c>
      <c r="H170" s="7">
        <v>0</v>
      </c>
    </row>
    <row r="171" spans="1:8" x14ac:dyDescent="0.25">
      <c r="A171" s="304">
        <v>54</v>
      </c>
      <c r="B171" s="2">
        <v>74</v>
      </c>
      <c r="C171" s="2">
        <v>4095</v>
      </c>
      <c r="D171" s="2" t="s">
        <v>77</v>
      </c>
      <c r="E171" s="4" t="s">
        <v>21</v>
      </c>
      <c r="F171" s="6">
        <v>6236128</v>
      </c>
      <c r="G171" s="8">
        <v>0</v>
      </c>
      <c r="H171" s="6">
        <v>3716653</v>
      </c>
    </row>
    <row r="172" spans="1:8" x14ac:dyDescent="0.25">
      <c r="A172" s="305"/>
      <c r="B172" s="2"/>
      <c r="C172" s="2"/>
      <c r="D172" s="2"/>
      <c r="E172" s="3" t="s">
        <v>22</v>
      </c>
      <c r="F172" s="5">
        <v>1716397</v>
      </c>
      <c r="G172" s="7">
        <v>0</v>
      </c>
      <c r="H172" s="7">
        <v>0</v>
      </c>
    </row>
    <row r="173" spans="1:8" x14ac:dyDescent="0.25">
      <c r="A173" s="306"/>
      <c r="B173" s="2"/>
      <c r="C173" s="2"/>
      <c r="D173" s="2"/>
      <c r="E173" s="3" t="s">
        <v>23</v>
      </c>
      <c r="F173" s="5">
        <v>4519731</v>
      </c>
      <c r="G173" s="7">
        <v>0</v>
      </c>
      <c r="H173" s="5">
        <v>3716653</v>
      </c>
    </row>
    <row r="174" spans="1:8" x14ac:dyDescent="0.25">
      <c r="A174" s="304">
        <v>55</v>
      </c>
      <c r="B174" s="2">
        <v>74</v>
      </c>
      <c r="C174" s="2">
        <v>4097</v>
      </c>
      <c r="D174" s="2" t="s">
        <v>79</v>
      </c>
      <c r="E174" s="4" t="s">
        <v>21</v>
      </c>
      <c r="F174" s="6">
        <v>451643</v>
      </c>
      <c r="G174" s="8">
        <v>0</v>
      </c>
      <c r="H174" s="8">
        <v>0</v>
      </c>
    </row>
    <row r="175" spans="1:8" x14ac:dyDescent="0.25">
      <c r="A175" s="305"/>
      <c r="B175" s="2"/>
      <c r="C175" s="2"/>
      <c r="D175" s="2"/>
      <c r="E175" s="3" t="s">
        <v>22</v>
      </c>
      <c r="F175" s="5">
        <v>62726</v>
      </c>
      <c r="G175" s="7">
        <v>0</v>
      </c>
      <c r="H175" s="7">
        <v>0</v>
      </c>
    </row>
    <row r="176" spans="1:8" x14ac:dyDescent="0.25">
      <c r="A176" s="306"/>
      <c r="B176" s="2"/>
      <c r="C176" s="2"/>
      <c r="D176" s="2"/>
      <c r="E176" s="3" t="s">
        <v>23</v>
      </c>
      <c r="F176" s="5">
        <v>388917</v>
      </c>
      <c r="G176" s="7">
        <v>0</v>
      </c>
      <c r="H176" s="7">
        <v>0</v>
      </c>
    </row>
    <row r="177" spans="1:8" x14ac:dyDescent="0.25">
      <c r="A177" s="304">
        <v>56</v>
      </c>
      <c r="B177" s="2">
        <v>74</v>
      </c>
      <c r="C177" s="2">
        <v>4098</v>
      </c>
      <c r="D177" s="2" t="s">
        <v>80</v>
      </c>
      <c r="E177" s="4" t="s">
        <v>21</v>
      </c>
      <c r="F177" s="6">
        <v>668043</v>
      </c>
      <c r="G177" s="8">
        <v>0</v>
      </c>
      <c r="H177" s="8">
        <v>588</v>
      </c>
    </row>
    <row r="178" spans="1:8" x14ac:dyDescent="0.25">
      <c r="A178" s="305"/>
      <c r="B178" s="2"/>
      <c r="C178" s="2"/>
      <c r="D178" s="2"/>
      <c r="E178" s="3" t="s">
        <v>22</v>
      </c>
      <c r="F178" s="5">
        <v>507352</v>
      </c>
      <c r="G178" s="7">
        <v>0</v>
      </c>
      <c r="H178" s="7">
        <v>0</v>
      </c>
    </row>
    <row r="179" spans="1:8" x14ac:dyDescent="0.25">
      <c r="A179" s="306"/>
      <c r="B179" s="2"/>
      <c r="C179" s="2"/>
      <c r="D179" s="2"/>
      <c r="E179" s="3" t="s">
        <v>23</v>
      </c>
      <c r="F179" s="5">
        <v>160691</v>
      </c>
      <c r="G179" s="7">
        <v>0</v>
      </c>
      <c r="H179" s="7">
        <v>588</v>
      </c>
    </row>
    <row r="180" spans="1:8" x14ac:dyDescent="0.25">
      <c r="A180" s="304">
        <v>57</v>
      </c>
      <c r="B180" s="2">
        <v>74</v>
      </c>
      <c r="C180" s="2">
        <v>4099</v>
      </c>
      <c r="D180" s="2" t="s">
        <v>81</v>
      </c>
      <c r="E180" s="4" t="s">
        <v>21</v>
      </c>
      <c r="F180" s="6">
        <v>2778149</v>
      </c>
      <c r="G180" s="6">
        <v>3550</v>
      </c>
      <c r="H180" s="8">
        <v>0</v>
      </c>
    </row>
    <row r="181" spans="1:8" x14ac:dyDescent="0.25">
      <c r="A181" s="305"/>
      <c r="B181" s="2"/>
      <c r="C181" s="2"/>
      <c r="D181" s="2"/>
      <c r="E181" s="3" t="s">
        <v>34</v>
      </c>
      <c r="F181" s="5">
        <v>1877136</v>
      </c>
      <c r="G181" s="5">
        <v>2720</v>
      </c>
      <c r="H181" s="7">
        <v>0</v>
      </c>
    </row>
    <row r="182" spans="1:8" x14ac:dyDescent="0.25">
      <c r="A182" s="306"/>
      <c r="B182" s="2"/>
      <c r="C182" s="2"/>
      <c r="D182" s="2"/>
      <c r="E182" s="3" t="s">
        <v>22</v>
      </c>
      <c r="F182" s="5">
        <v>901013</v>
      </c>
      <c r="G182" s="7">
        <v>830</v>
      </c>
      <c r="H182" s="7">
        <v>0</v>
      </c>
    </row>
    <row r="183" spans="1:8" x14ac:dyDescent="0.25">
      <c r="A183" s="304">
        <v>58</v>
      </c>
      <c r="B183" s="2">
        <v>75</v>
      </c>
      <c r="C183" s="2">
        <v>4008</v>
      </c>
      <c r="D183" s="2" t="s">
        <v>128</v>
      </c>
      <c r="E183" s="4" t="s">
        <v>21</v>
      </c>
      <c r="F183" s="6">
        <v>7435216</v>
      </c>
      <c r="G183" s="8">
        <v>0</v>
      </c>
      <c r="H183" s="8">
        <v>0</v>
      </c>
    </row>
    <row r="184" spans="1:8" x14ac:dyDescent="0.25">
      <c r="A184" s="305"/>
      <c r="B184" s="2"/>
      <c r="C184" s="2"/>
      <c r="D184" s="2"/>
      <c r="E184" s="3" t="s">
        <v>34</v>
      </c>
      <c r="F184" s="5">
        <v>1272474</v>
      </c>
      <c r="G184" s="7">
        <v>0</v>
      </c>
      <c r="H184" s="7">
        <v>0</v>
      </c>
    </row>
    <row r="185" spans="1:8" x14ac:dyDescent="0.25">
      <c r="A185" s="305"/>
      <c r="B185" s="2"/>
      <c r="C185" s="2"/>
      <c r="D185" s="2"/>
      <c r="E185" s="3" t="s">
        <v>22</v>
      </c>
      <c r="F185" s="5">
        <v>6106511</v>
      </c>
      <c r="G185" s="7">
        <v>0</v>
      </c>
      <c r="H185" s="7">
        <v>0</v>
      </c>
    </row>
    <row r="186" spans="1:8" x14ac:dyDescent="0.25">
      <c r="A186" s="306"/>
      <c r="B186" s="2"/>
      <c r="C186" s="2"/>
      <c r="D186" s="2"/>
      <c r="E186" s="3" t="s">
        <v>23</v>
      </c>
      <c r="F186" s="5">
        <v>56231</v>
      </c>
      <c r="G186" s="7">
        <v>0</v>
      </c>
      <c r="H186" s="7">
        <v>0</v>
      </c>
    </row>
    <row r="187" spans="1:8" x14ac:dyDescent="0.25">
      <c r="A187" s="304">
        <v>59</v>
      </c>
      <c r="B187" s="2">
        <v>75</v>
      </c>
      <c r="C187" s="2">
        <v>4018</v>
      </c>
      <c r="D187" s="2" t="s">
        <v>82</v>
      </c>
      <c r="E187" s="4" t="s">
        <v>21</v>
      </c>
      <c r="F187" s="6">
        <v>91197</v>
      </c>
      <c r="G187" s="8">
        <v>0</v>
      </c>
      <c r="H187" s="8">
        <v>0</v>
      </c>
    </row>
    <row r="188" spans="1:8" x14ac:dyDescent="0.25">
      <c r="A188" s="305"/>
      <c r="B188" s="2"/>
      <c r="C188" s="2"/>
      <c r="D188" s="2"/>
      <c r="E188" s="3" t="s">
        <v>22</v>
      </c>
      <c r="F188" s="5">
        <v>77205</v>
      </c>
      <c r="G188" s="7">
        <v>0</v>
      </c>
      <c r="H188" s="7">
        <v>0</v>
      </c>
    </row>
    <row r="189" spans="1:8" x14ac:dyDescent="0.25">
      <c r="A189" s="306"/>
      <c r="B189" s="2"/>
      <c r="C189" s="2"/>
      <c r="D189" s="2"/>
      <c r="E189" s="3" t="s">
        <v>23</v>
      </c>
      <c r="F189" s="5">
        <v>13992</v>
      </c>
      <c r="G189" s="7">
        <v>0</v>
      </c>
      <c r="H189" s="7">
        <v>0</v>
      </c>
    </row>
    <row r="190" spans="1:8" x14ac:dyDescent="0.25">
      <c r="A190" s="304">
        <v>60</v>
      </c>
      <c r="B190" s="2">
        <v>75</v>
      </c>
      <c r="C190" s="2">
        <v>4022</v>
      </c>
      <c r="D190" s="2" t="s">
        <v>83</v>
      </c>
      <c r="E190" s="4" t="s">
        <v>21</v>
      </c>
      <c r="F190" s="6">
        <v>37488</v>
      </c>
      <c r="G190" s="8">
        <v>0</v>
      </c>
      <c r="H190" s="8">
        <v>0</v>
      </c>
    </row>
    <row r="191" spans="1:8" x14ac:dyDescent="0.25">
      <c r="A191" s="306"/>
      <c r="B191" s="2"/>
      <c r="C191" s="2"/>
      <c r="D191" s="2"/>
      <c r="E191" s="3" t="s">
        <v>35</v>
      </c>
      <c r="F191" s="5">
        <v>37488</v>
      </c>
      <c r="G191" s="7">
        <v>0</v>
      </c>
      <c r="H191" s="7">
        <v>0</v>
      </c>
    </row>
    <row r="192" spans="1:8" x14ac:dyDescent="0.25">
      <c r="A192" s="304">
        <v>61</v>
      </c>
      <c r="B192" s="2">
        <v>75</v>
      </c>
      <c r="C192" s="2">
        <v>4101</v>
      </c>
      <c r="D192" s="2" t="s">
        <v>84</v>
      </c>
      <c r="E192" s="4" t="s">
        <v>21</v>
      </c>
      <c r="F192" s="6">
        <v>6151795</v>
      </c>
      <c r="G192" s="8">
        <v>0</v>
      </c>
      <c r="H192" s="6">
        <v>2394761</v>
      </c>
    </row>
    <row r="193" spans="1:8" x14ac:dyDescent="0.25">
      <c r="A193" s="305"/>
      <c r="B193" s="2"/>
      <c r="C193" s="2"/>
      <c r="D193" s="2"/>
      <c r="E193" s="3" t="s">
        <v>22</v>
      </c>
      <c r="F193" s="5">
        <v>2408696</v>
      </c>
      <c r="G193" s="7">
        <v>0</v>
      </c>
      <c r="H193" s="7">
        <v>0</v>
      </c>
    </row>
    <row r="194" spans="1:8" x14ac:dyDescent="0.25">
      <c r="A194" s="306"/>
      <c r="B194" s="2"/>
      <c r="C194" s="2"/>
      <c r="D194" s="2"/>
      <c r="E194" s="3" t="s">
        <v>23</v>
      </c>
      <c r="F194" s="5">
        <v>3743099</v>
      </c>
      <c r="G194" s="7">
        <v>0</v>
      </c>
      <c r="H194" s="5">
        <v>2394761</v>
      </c>
    </row>
    <row r="195" spans="1:8" x14ac:dyDescent="0.25">
      <c r="A195" s="304">
        <v>62</v>
      </c>
      <c r="B195" s="2">
        <v>76</v>
      </c>
      <c r="C195" s="2">
        <v>4014</v>
      </c>
      <c r="D195" s="2" t="s">
        <v>85</v>
      </c>
      <c r="E195" s="4" t="s">
        <v>21</v>
      </c>
      <c r="F195" s="6">
        <v>23273709</v>
      </c>
      <c r="G195" s="8">
        <v>0</v>
      </c>
      <c r="H195" s="8">
        <v>0</v>
      </c>
    </row>
    <row r="196" spans="1:8" x14ac:dyDescent="0.25">
      <c r="A196" s="305"/>
      <c r="B196" s="2"/>
      <c r="C196" s="2"/>
      <c r="D196" s="2"/>
      <c r="E196" s="3" t="s">
        <v>34</v>
      </c>
      <c r="F196" s="5">
        <v>4347854</v>
      </c>
      <c r="G196" s="7">
        <v>0</v>
      </c>
      <c r="H196" s="7">
        <v>0</v>
      </c>
    </row>
    <row r="197" spans="1:8" x14ac:dyDescent="0.25">
      <c r="A197" s="305"/>
      <c r="B197" s="2"/>
      <c r="C197" s="2"/>
      <c r="D197" s="2"/>
      <c r="E197" s="3" t="s">
        <v>35</v>
      </c>
      <c r="F197" s="5">
        <v>17905122</v>
      </c>
      <c r="G197" s="7">
        <v>0</v>
      </c>
      <c r="H197" s="7">
        <v>0</v>
      </c>
    </row>
    <row r="198" spans="1:8" x14ac:dyDescent="0.25">
      <c r="A198" s="305"/>
      <c r="B198" s="2"/>
      <c r="C198" s="2"/>
      <c r="D198" s="2"/>
      <c r="E198" s="3" t="s">
        <v>22</v>
      </c>
      <c r="F198" s="5">
        <v>1019460</v>
      </c>
      <c r="G198" s="7">
        <v>0</v>
      </c>
      <c r="H198" s="7">
        <v>0</v>
      </c>
    </row>
    <row r="199" spans="1:8" x14ac:dyDescent="0.25">
      <c r="A199" s="306"/>
      <c r="B199" s="2"/>
      <c r="C199" s="2"/>
      <c r="D199" s="2"/>
      <c r="E199" s="3" t="s">
        <v>23</v>
      </c>
      <c r="F199" s="5">
        <v>1273</v>
      </c>
      <c r="G199" s="7">
        <v>0</v>
      </c>
      <c r="H199" s="7">
        <v>0</v>
      </c>
    </row>
    <row r="200" spans="1:8" x14ac:dyDescent="0.25">
      <c r="A200" s="304">
        <v>63</v>
      </c>
      <c r="B200" s="2">
        <v>76</v>
      </c>
      <c r="C200" s="2">
        <v>4100</v>
      </c>
      <c r="D200" s="2" t="s">
        <v>86</v>
      </c>
      <c r="E200" s="4" t="s">
        <v>21</v>
      </c>
      <c r="F200" s="6">
        <v>3185028</v>
      </c>
      <c r="G200" s="8">
        <v>0</v>
      </c>
      <c r="H200" s="8">
        <v>0</v>
      </c>
    </row>
    <row r="201" spans="1:8" x14ac:dyDescent="0.25">
      <c r="A201" s="306"/>
      <c r="B201" s="2"/>
      <c r="C201" s="2"/>
      <c r="D201" s="2"/>
      <c r="E201" s="3" t="s">
        <v>22</v>
      </c>
      <c r="F201" s="5">
        <v>3185028</v>
      </c>
      <c r="G201" s="7">
        <v>0</v>
      </c>
      <c r="H201" s="7">
        <v>0</v>
      </c>
    </row>
    <row r="202" spans="1:8" x14ac:dyDescent="0.25">
      <c r="A202" s="304">
        <v>64</v>
      </c>
      <c r="B202" s="2">
        <v>76</v>
      </c>
      <c r="C202" s="2">
        <v>4101</v>
      </c>
      <c r="D202" s="2" t="s">
        <v>87</v>
      </c>
      <c r="E202" s="4" t="s">
        <v>21</v>
      </c>
      <c r="F202" s="6">
        <v>369894</v>
      </c>
      <c r="G202" s="8">
        <v>0</v>
      </c>
      <c r="H202" s="6">
        <v>3026</v>
      </c>
    </row>
    <row r="203" spans="1:8" x14ac:dyDescent="0.25">
      <c r="A203" s="305"/>
      <c r="B203" s="2"/>
      <c r="C203" s="2"/>
      <c r="D203" s="2"/>
      <c r="E203" s="3" t="s">
        <v>22</v>
      </c>
      <c r="F203" s="5">
        <v>366770</v>
      </c>
      <c r="G203" s="7">
        <v>0</v>
      </c>
      <c r="H203" s="7">
        <v>0</v>
      </c>
    </row>
    <row r="204" spans="1:8" x14ac:dyDescent="0.25">
      <c r="A204" s="306"/>
      <c r="B204" s="2"/>
      <c r="C204" s="2"/>
      <c r="D204" s="2"/>
      <c r="E204" s="3" t="s">
        <v>23</v>
      </c>
      <c r="F204" s="5">
        <v>3124</v>
      </c>
      <c r="G204" s="7">
        <v>0</v>
      </c>
      <c r="H204" s="5">
        <v>3026</v>
      </c>
    </row>
    <row r="205" spans="1:8" x14ac:dyDescent="0.25">
      <c r="A205" s="304">
        <v>65</v>
      </c>
      <c r="B205" s="2">
        <v>92</v>
      </c>
      <c r="C205" s="2">
        <v>1000</v>
      </c>
      <c r="D205" s="2" t="s">
        <v>88</v>
      </c>
      <c r="E205" s="4" t="s">
        <v>21</v>
      </c>
      <c r="F205" s="6">
        <v>8396</v>
      </c>
      <c r="G205" s="8">
        <v>0</v>
      </c>
      <c r="H205" s="8">
        <v>0</v>
      </c>
    </row>
    <row r="206" spans="1:8" x14ac:dyDescent="0.25">
      <c r="A206" s="306"/>
      <c r="B206" s="2"/>
      <c r="C206" s="2"/>
      <c r="D206" s="2"/>
      <c r="E206" s="3" t="s">
        <v>22</v>
      </c>
      <c r="F206" s="5">
        <v>8396</v>
      </c>
      <c r="G206" s="7">
        <v>0</v>
      </c>
      <c r="H206" s="7">
        <v>0</v>
      </c>
    </row>
    <row r="207" spans="1:8" x14ac:dyDescent="0.25">
      <c r="A207" s="304">
        <v>66</v>
      </c>
      <c r="B207" s="2">
        <v>15</v>
      </c>
      <c r="C207" s="2">
        <v>2032</v>
      </c>
      <c r="D207" s="2" t="s">
        <v>90</v>
      </c>
      <c r="E207" s="4" t="s">
        <v>21</v>
      </c>
      <c r="F207" s="6">
        <v>1583051</v>
      </c>
      <c r="G207" s="8">
        <v>0</v>
      </c>
      <c r="H207" s="8">
        <v>0</v>
      </c>
    </row>
    <row r="208" spans="1:8" x14ac:dyDescent="0.25">
      <c r="A208" s="305"/>
      <c r="B208" s="2"/>
      <c r="C208" s="2"/>
      <c r="D208" s="2"/>
      <c r="E208" s="3" t="s">
        <v>22</v>
      </c>
      <c r="F208" s="5">
        <v>1489371</v>
      </c>
      <c r="G208" s="7">
        <v>0</v>
      </c>
      <c r="H208" s="7">
        <v>0</v>
      </c>
    </row>
    <row r="209" spans="1:8" x14ac:dyDescent="0.25">
      <c r="A209" s="306"/>
      <c r="B209" s="2"/>
      <c r="C209" s="2"/>
      <c r="D209" s="2"/>
      <c r="E209" s="3" t="s">
        <v>23</v>
      </c>
      <c r="F209" s="5">
        <v>93680</v>
      </c>
      <c r="G209" s="7">
        <v>0</v>
      </c>
      <c r="H209" s="7">
        <v>0</v>
      </c>
    </row>
    <row r="210" spans="1:8" x14ac:dyDescent="0.25">
      <c r="A210" s="304">
        <v>67</v>
      </c>
      <c r="B210" s="2">
        <v>16</v>
      </c>
      <c r="C210" s="2">
        <v>2008</v>
      </c>
      <c r="D210" s="2" t="s">
        <v>91</v>
      </c>
      <c r="E210" s="4" t="s">
        <v>21</v>
      </c>
      <c r="F210" s="6">
        <v>640160</v>
      </c>
      <c r="G210" s="8">
        <v>0</v>
      </c>
      <c r="H210" s="8">
        <v>0</v>
      </c>
    </row>
    <row r="211" spans="1:8" x14ac:dyDescent="0.25">
      <c r="A211" s="306"/>
      <c r="B211" s="2"/>
      <c r="C211" s="2"/>
      <c r="D211" s="2"/>
      <c r="E211" s="3" t="s">
        <v>22</v>
      </c>
      <c r="F211" s="5">
        <v>640160</v>
      </c>
      <c r="G211" s="7">
        <v>0</v>
      </c>
      <c r="H211" s="7">
        <v>0</v>
      </c>
    </row>
    <row r="212" spans="1:8" x14ac:dyDescent="0.25">
      <c r="A212" s="304">
        <v>68</v>
      </c>
      <c r="B212" s="2">
        <v>31</v>
      </c>
      <c r="C212" s="2">
        <v>2362</v>
      </c>
      <c r="D212" s="2" t="s">
        <v>92</v>
      </c>
      <c r="E212" s="4" t="s">
        <v>21</v>
      </c>
      <c r="F212" s="6">
        <v>765471</v>
      </c>
      <c r="G212" s="8">
        <v>0</v>
      </c>
      <c r="H212" s="8">
        <v>0</v>
      </c>
    </row>
    <row r="213" spans="1:8" x14ac:dyDescent="0.25">
      <c r="A213" s="306"/>
      <c r="B213" s="2"/>
      <c r="C213" s="2"/>
      <c r="D213" s="2"/>
      <c r="E213" s="3" t="s">
        <v>34</v>
      </c>
      <c r="F213" s="5">
        <v>765471</v>
      </c>
      <c r="G213" s="7">
        <v>0</v>
      </c>
      <c r="H213" s="7">
        <v>0</v>
      </c>
    </row>
    <row r="214" spans="1:8" x14ac:dyDescent="0.25">
      <c r="A214" s="304">
        <v>69</v>
      </c>
      <c r="B214" s="2">
        <v>31</v>
      </c>
      <c r="C214" s="2">
        <v>2407</v>
      </c>
      <c r="D214" s="2" t="s">
        <v>93</v>
      </c>
      <c r="E214" s="4" t="s">
        <v>21</v>
      </c>
      <c r="F214" s="6">
        <v>42314</v>
      </c>
      <c r="G214" s="8">
        <v>0</v>
      </c>
      <c r="H214" s="8">
        <v>0</v>
      </c>
    </row>
    <row r="215" spans="1:8" x14ac:dyDescent="0.25">
      <c r="A215" s="306"/>
      <c r="B215" s="2"/>
      <c r="C215" s="2"/>
      <c r="D215" s="2"/>
      <c r="E215" s="3" t="s">
        <v>23</v>
      </c>
      <c r="F215" s="5">
        <v>42314</v>
      </c>
      <c r="G215" s="7">
        <v>0</v>
      </c>
      <c r="H215" s="7">
        <v>0</v>
      </c>
    </row>
    <row r="216" spans="1:8" x14ac:dyDescent="0.25">
      <c r="A216" s="304">
        <v>70</v>
      </c>
      <c r="B216" s="2">
        <v>31</v>
      </c>
      <c r="C216" s="2">
        <v>3201</v>
      </c>
      <c r="D216" s="2" t="s">
        <v>94</v>
      </c>
      <c r="E216" s="4" t="s">
        <v>21</v>
      </c>
      <c r="F216" s="6">
        <v>38969</v>
      </c>
      <c r="G216" s="8">
        <v>0</v>
      </c>
      <c r="H216" s="8">
        <v>0</v>
      </c>
    </row>
    <row r="217" spans="1:8" x14ac:dyDescent="0.25">
      <c r="A217" s="305"/>
      <c r="B217" s="2"/>
      <c r="C217" s="2"/>
      <c r="D217" s="2"/>
      <c r="E217" s="3" t="s">
        <v>22</v>
      </c>
      <c r="F217" s="5">
        <v>27300</v>
      </c>
      <c r="G217" s="7">
        <v>0</v>
      </c>
      <c r="H217" s="7">
        <v>0</v>
      </c>
    </row>
    <row r="218" spans="1:8" x14ac:dyDescent="0.25">
      <c r="A218" s="306"/>
      <c r="B218" s="2"/>
      <c r="C218" s="2"/>
      <c r="D218" s="2"/>
      <c r="E218" s="3" t="s">
        <v>23</v>
      </c>
      <c r="F218" s="5">
        <v>11669</v>
      </c>
      <c r="G218" s="7">
        <v>0</v>
      </c>
      <c r="H218" s="7">
        <v>0</v>
      </c>
    </row>
    <row r="219" spans="1:8" x14ac:dyDescent="0.25">
      <c r="A219" s="304">
        <v>71</v>
      </c>
      <c r="B219" s="2">
        <v>31</v>
      </c>
      <c r="C219" s="2">
        <v>4165</v>
      </c>
      <c r="D219" s="2" t="s">
        <v>55</v>
      </c>
      <c r="E219" s="4" t="s">
        <v>21</v>
      </c>
      <c r="F219" s="6">
        <v>385510</v>
      </c>
      <c r="G219" s="8">
        <v>0</v>
      </c>
      <c r="H219" s="8">
        <v>0</v>
      </c>
    </row>
    <row r="220" spans="1:8" x14ac:dyDescent="0.25">
      <c r="A220" s="306"/>
      <c r="B220" s="2"/>
      <c r="C220" s="2"/>
      <c r="D220" s="2"/>
      <c r="E220" s="3" t="s">
        <v>22</v>
      </c>
      <c r="F220" s="5">
        <v>385510</v>
      </c>
      <c r="G220" s="7">
        <v>0</v>
      </c>
      <c r="H220" s="7">
        <v>0</v>
      </c>
    </row>
    <row r="221" spans="1:8" x14ac:dyDescent="0.25">
      <c r="A221" s="304">
        <v>72</v>
      </c>
      <c r="B221" s="2">
        <v>31</v>
      </c>
      <c r="C221" s="2">
        <v>958</v>
      </c>
      <c r="D221" s="2" t="s">
        <v>96</v>
      </c>
      <c r="E221" s="4" t="s">
        <v>21</v>
      </c>
      <c r="F221" s="6">
        <v>4091454</v>
      </c>
      <c r="G221" s="8">
        <v>0</v>
      </c>
      <c r="H221" s="8">
        <v>0</v>
      </c>
    </row>
    <row r="222" spans="1:8" x14ac:dyDescent="0.25">
      <c r="A222" s="306"/>
      <c r="B222" s="2"/>
      <c r="C222" s="2"/>
      <c r="D222" s="2"/>
      <c r="E222" s="3" t="s">
        <v>35</v>
      </c>
      <c r="F222" s="5">
        <v>4091454</v>
      </c>
      <c r="G222" s="7">
        <v>0</v>
      </c>
      <c r="H222" s="7">
        <v>0</v>
      </c>
    </row>
    <row r="223" spans="1:8" x14ac:dyDescent="0.25">
      <c r="A223" s="304">
        <v>73</v>
      </c>
      <c r="B223" s="2">
        <v>34</v>
      </c>
      <c r="C223" s="2">
        <v>1619</v>
      </c>
      <c r="D223" s="2" t="s">
        <v>97</v>
      </c>
      <c r="E223" s="4" t="s">
        <v>21</v>
      </c>
      <c r="F223" s="6">
        <v>7802400</v>
      </c>
      <c r="G223" s="8">
        <v>0</v>
      </c>
      <c r="H223" s="8">
        <v>0</v>
      </c>
    </row>
    <row r="224" spans="1:8" x14ac:dyDescent="0.25">
      <c r="A224" s="305"/>
      <c r="B224" s="2"/>
      <c r="C224" s="2"/>
      <c r="D224" s="2"/>
      <c r="E224" s="3" t="s">
        <v>34</v>
      </c>
      <c r="F224" s="5">
        <v>85755</v>
      </c>
      <c r="G224" s="7">
        <v>0</v>
      </c>
      <c r="H224" s="7">
        <v>0</v>
      </c>
    </row>
    <row r="225" spans="1:8" x14ac:dyDescent="0.25">
      <c r="A225" s="305"/>
      <c r="B225" s="2"/>
      <c r="C225" s="2"/>
      <c r="D225" s="2"/>
      <c r="E225" s="3" t="s">
        <v>22</v>
      </c>
      <c r="F225" s="5">
        <v>1938287</v>
      </c>
      <c r="G225" s="7">
        <v>0</v>
      </c>
      <c r="H225" s="7">
        <v>0</v>
      </c>
    </row>
    <row r="226" spans="1:8" x14ac:dyDescent="0.25">
      <c r="A226" s="306"/>
      <c r="B226" s="2"/>
      <c r="C226" s="2"/>
      <c r="D226" s="2"/>
      <c r="E226" s="3" t="s">
        <v>23</v>
      </c>
      <c r="F226" s="5">
        <v>5778358</v>
      </c>
      <c r="G226" s="7">
        <v>0</v>
      </c>
      <c r="H226" s="7">
        <v>0</v>
      </c>
    </row>
    <row r="227" spans="1:8" x14ac:dyDescent="0.25">
      <c r="A227" s="304">
        <v>74</v>
      </c>
      <c r="B227" s="2">
        <v>34</v>
      </c>
      <c r="C227" s="2">
        <v>921</v>
      </c>
      <c r="D227" s="2" t="s">
        <v>98</v>
      </c>
      <c r="E227" s="4" t="s">
        <v>21</v>
      </c>
      <c r="F227" s="6">
        <v>18186599</v>
      </c>
      <c r="G227" s="8">
        <v>0</v>
      </c>
      <c r="H227" s="8">
        <v>0</v>
      </c>
    </row>
    <row r="228" spans="1:8" x14ac:dyDescent="0.25">
      <c r="A228" s="305"/>
      <c r="B228" s="2"/>
      <c r="C228" s="2"/>
      <c r="D228" s="2"/>
      <c r="E228" s="3" t="s">
        <v>34</v>
      </c>
      <c r="F228" s="5">
        <v>15881726</v>
      </c>
      <c r="G228" s="7">
        <v>0</v>
      </c>
      <c r="H228" s="7">
        <v>0</v>
      </c>
    </row>
    <row r="229" spans="1:8" x14ac:dyDescent="0.25">
      <c r="A229" s="305"/>
      <c r="B229" s="2"/>
      <c r="C229" s="2"/>
      <c r="D229" s="2"/>
      <c r="E229" s="3" t="s">
        <v>35</v>
      </c>
      <c r="F229" s="5">
        <v>1105107</v>
      </c>
      <c r="G229" s="7">
        <v>0</v>
      </c>
      <c r="H229" s="7">
        <v>0</v>
      </c>
    </row>
    <row r="230" spans="1:8" x14ac:dyDescent="0.25">
      <c r="A230" s="305"/>
      <c r="B230" s="2"/>
      <c r="C230" s="2"/>
      <c r="D230" s="2"/>
      <c r="E230" s="3" t="s">
        <v>22</v>
      </c>
      <c r="F230" s="5">
        <v>1144576</v>
      </c>
      <c r="G230" s="7">
        <v>0</v>
      </c>
      <c r="H230" s="7">
        <v>0</v>
      </c>
    </row>
    <row r="231" spans="1:8" x14ac:dyDescent="0.25">
      <c r="A231" s="306"/>
      <c r="B231" s="2"/>
      <c r="C231" s="2"/>
      <c r="D231" s="2"/>
      <c r="E231" s="3" t="s">
        <v>23</v>
      </c>
      <c r="F231" s="5">
        <v>55190</v>
      </c>
      <c r="G231" s="7">
        <v>0</v>
      </c>
      <c r="H231" s="7">
        <v>0</v>
      </c>
    </row>
    <row r="232" spans="1:8" x14ac:dyDescent="0.25">
      <c r="A232" s="304">
        <v>75</v>
      </c>
      <c r="B232" s="2">
        <v>34</v>
      </c>
      <c r="C232" s="2" t="s">
        <v>137</v>
      </c>
      <c r="D232" s="2" t="s">
        <v>138</v>
      </c>
      <c r="E232" s="4" t="s">
        <v>21</v>
      </c>
      <c r="F232" s="6">
        <v>663913</v>
      </c>
      <c r="G232" s="8">
        <v>0</v>
      </c>
      <c r="H232" s="8">
        <v>0</v>
      </c>
    </row>
    <row r="233" spans="1:8" x14ac:dyDescent="0.25">
      <c r="A233" s="305"/>
      <c r="B233" s="2"/>
      <c r="C233" s="2"/>
      <c r="D233" s="2"/>
      <c r="E233" s="3" t="s">
        <v>22</v>
      </c>
      <c r="F233" s="5">
        <v>661906</v>
      </c>
      <c r="G233" s="7">
        <v>0</v>
      </c>
      <c r="H233" s="7">
        <v>0</v>
      </c>
    </row>
    <row r="234" spans="1:8" x14ac:dyDescent="0.25">
      <c r="A234" s="306"/>
      <c r="B234" s="2"/>
      <c r="C234" s="2"/>
      <c r="D234" s="2"/>
      <c r="E234" s="3" t="s">
        <v>23</v>
      </c>
      <c r="F234" s="5">
        <v>2007</v>
      </c>
      <c r="G234" s="7">
        <v>0</v>
      </c>
      <c r="H234" s="7">
        <v>0</v>
      </c>
    </row>
    <row r="235" spans="1:8" x14ac:dyDescent="0.25">
      <c r="A235" s="304">
        <v>76</v>
      </c>
      <c r="B235" s="2">
        <v>61</v>
      </c>
      <c r="C235" s="2">
        <v>1503</v>
      </c>
      <c r="D235" s="2" t="s">
        <v>99</v>
      </c>
      <c r="E235" s="4" t="s">
        <v>21</v>
      </c>
      <c r="F235" s="6">
        <v>3340104</v>
      </c>
      <c r="G235" s="8">
        <v>0</v>
      </c>
      <c r="H235" s="6">
        <v>1952608</v>
      </c>
    </row>
    <row r="236" spans="1:8" x14ac:dyDescent="0.25">
      <c r="A236" s="305"/>
      <c r="B236" s="2"/>
      <c r="C236" s="2"/>
      <c r="D236" s="2"/>
      <c r="E236" s="3" t="s">
        <v>22</v>
      </c>
      <c r="F236" s="5">
        <v>836722</v>
      </c>
      <c r="G236" s="7">
        <v>0</v>
      </c>
      <c r="H236" s="7">
        <v>0</v>
      </c>
    </row>
    <row r="237" spans="1:8" x14ac:dyDescent="0.25">
      <c r="A237" s="306"/>
      <c r="B237" s="2"/>
      <c r="C237" s="2"/>
      <c r="D237" s="2"/>
      <c r="E237" s="3" t="s">
        <v>23</v>
      </c>
      <c r="F237" s="5">
        <v>2503382</v>
      </c>
      <c r="G237" s="7">
        <v>0</v>
      </c>
      <c r="H237" s="5">
        <v>1952608</v>
      </c>
    </row>
    <row r="238" spans="1:8" x14ac:dyDescent="0.25">
      <c r="A238" s="304">
        <v>77</v>
      </c>
      <c r="B238" s="2">
        <v>62</v>
      </c>
      <c r="C238" s="2">
        <v>510</v>
      </c>
      <c r="D238" s="2" t="s">
        <v>100</v>
      </c>
      <c r="E238" s="4" t="s">
        <v>21</v>
      </c>
      <c r="F238" s="6">
        <v>1858852</v>
      </c>
      <c r="G238" s="8">
        <v>0</v>
      </c>
      <c r="H238" s="6">
        <v>78687</v>
      </c>
    </row>
    <row r="239" spans="1:8" x14ac:dyDescent="0.25">
      <c r="A239" s="305"/>
      <c r="B239" s="2"/>
      <c r="C239" s="2"/>
      <c r="D239" s="2"/>
      <c r="E239" s="3" t="s">
        <v>35</v>
      </c>
      <c r="F239" s="5">
        <v>1760156</v>
      </c>
      <c r="G239" s="7">
        <v>0</v>
      </c>
      <c r="H239" s="7">
        <v>0</v>
      </c>
    </row>
    <row r="240" spans="1:8" x14ac:dyDescent="0.25">
      <c r="A240" s="306"/>
      <c r="B240" s="2"/>
      <c r="C240" s="2"/>
      <c r="D240" s="2"/>
      <c r="E240" s="3" t="s">
        <v>23</v>
      </c>
      <c r="F240" s="5">
        <v>98696</v>
      </c>
      <c r="G240" s="7">
        <v>0</v>
      </c>
      <c r="H240" s="5">
        <v>78687</v>
      </c>
    </row>
    <row r="241" spans="1:8" x14ac:dyDescent="0.25">
      <c r="A241" s="304">
        <v>78</v>
      </c>
      <c r="B241" s="2">
        <v>71</v>
      </c>
      <c r="C241" s="2">
        <v>4001</v>
      </c>
      <c r="D241" s="2" t="s">
        <v>101</v>
      </c>
      <c r="E241" s="4" t="s">
        <v>21</v>
      </c>
      <c r="F241" s="6">
        <v>700123</v>
      </c>
      <c r="G241" s="8">
        <v>0</v>
      </c>
      <c r="H241" s="6">
        <v>11872</v>
      </c>
    </row>
    <row r="242" spans="1:8" x14ac:dyDescent="0.25">
      <c r="A242" s="305"/>
      <c r="B242" s="2"/>
      <c r="C242" s="2"/>
      <c r="D242" s="2"/>
      <c r="E242" s="3" t="s">
        <v>22</v>
      </c>
      <c r="F242" s="5">
        <v>697230</v>
      </c>
      <c r="G242" s="7">
        <v>0</v>
      </c>
      <c r="H242" s="5">
        <v>11872</v>
      </c>
    </row>
    <row r="243" spans="1:8" x14ac:dyDescent="0.25">
      <c r="A243" s="306"/>
      <c r="B243" s="2"/>
      <c r="C243" s="2"/>
      <c r="D243" s="2"/>
      <c r="E243" s="3" t="s">
        <v>23</v>
      </c>
      <c r="F243" s="5">
        <v>2893</v>
      </c>
      <c r="G243" s="7">
        <v>0</v>
      </c>
      <c r="H243" s="7">
        <v>0</v>
      </c>
    </row>
    <row r="244" spans="1:8" x14ac:dyDescent="0.25">
      <c r="A244" s="304">
        <v>79</v>
      </c>
      <c r="B244" s="2">
        <v>71</v>
      </c>
      <c r="C244" s="2">
        <v>965</v>
      </c>
      <c r="D244" s="2" t="s">
        <v>102</v>
      </c>
      <c r="E244" s="4" t="s">
        <v>21</v>
      </c>
      <c r="F244" s="6">
        <v>20324550</v>
      </c>
      <c r="G244" s="8">
        <v>0</v>
      </c>
      <c r="H244" s="6">
        <v>8604200</v>
      </c>
    </row>
    <row r="245" spans="1:8" x14ac:dyDescent="0.25">
      <c r="A245" s="305"/>
      <c r="B245" s="2"/>
      <c r="C245" s="2"/>
      <c r="D245" s="2"/>
      <c r="E245" s="3" t="s">
        <v>22</v>
      </c>
      <c r="F245" s="5">
        <v>7415035</v>
      </c>
      <c r="G245" s="7">
        <v>0</v>
      </c>
      <c r="H245" s="7">
        <v>0</v>
      </c>
    </row>
    <row r="246" spans="1:8" x14ac:dyDescent="0.25">
      <c r="A246" s="306"/>
      <c r="B246" s="2"/>
      <c r="C246" s="2"/>
      <c r="D246" s="2"/>
      <c r="E246" s="3" t="s">
        <v>23</v>
      </c>
      <c r="F246" s="5">
        <v>12909515</v>
      </c>
      <c r="G246" s="7">
        <v>0</v>
      </c>
      <c r="H246" s="5">
        <v>8604200</v>
      </c>
    </row>
    <row r="247" spans="1:8" x14ac:dyDescent="0.25">
      <c r="A247" s="304">
        <v>80</v>
      </c>
      <c r="B247" s="2">
        <v>71</v>
      </c>
      <c r="C247" s="2">
        <v>995</v>
      </c>
      <c r="D247" s="2" t="s">
        <v>103</v>
      </c>
      <c r="E247" s="4" t="s">
        <v>21</v>
      </c>
      <c r="F247" s="6">
        <v>2315684</v>
      </c>
      <c r="G247" s="8">
        <v>0</v>
      </c>
      <c r="H247" s="8">
        <v>0</v>
      </c>
    </row>
    <row r="248" spans="1:8" x14ac:dyDescent="0.25">
      <c r="A248" s="305"/>
      <c r="B248" s="2"/>
      <c r="C248" s="2"/>
      <c r="D248" s="2"/>
      <c r="E248" s="3" t="s">
        <v>22</v>
      </c>
      <c r="F248" s="5">
        <v>2310371</v>
      </c>
      <c r="G248" s="7">
        <v>0</v>
      </c>
      <c r="H248" s="7">
        <v>0</v>
      </c>
    </row>
    <row r="249" spans="1:8" x14ac:dyDescent="0.25">
      <c r="A249" s="306"/>
      <c r="B249" s="2"/>
      <c r="C249" s="2"/>
      <c r="D249" s="2"/>
      <c r="E249" s="3" t="s">
        <v>23</v>
      </c>
      <c r="F249" s="5">
        <v>5313</v>
      </c>
      <c r="G249" s="7">
        <v>0</v>
      </c>
      <c r="H249" s="7">
        <v>0</v>
      </c>
    </row>
    <row r="250" spans="1:8" x14ac:dyDescent="0.25">
      <c r="A250" s="304">
        <v>81</v>
      </c>
      <c r="B250" s="2">
        <v>75</v>
      </c>
      <c r="C250" s="2">
        <v>144</v>
      </c>
      <c r="D250" s="2" t="s">
        <v>104</v>
      </c>
      <c r="E250" s="4" t="s">
        <v>21</v>
      </c>
      <c r="F250" s="6">
        <v>12543411</v>
      </c>
      <c r="G250" s="8">
        <v>0</v>
      </c>
      <c r="H250" s="6">
        <v>27272</v>
      </c>
    </row>
    <row r="251" spans="1:8" x14ac:dyDescent="0.25">
      <c r="A251" s="305"/>
      <c r="B251" s="2"/>
      <c r="C251" s="2"/>
      <c r="D251" s="2"/>
      <c r="E251" s="3" t="s">
        <v>34</v>
      </c>
      <c r="F251" s="5">
        <v>12491360</v>
      </c>
      <c r="G251" s="7">
        <v>0</v>
      </c>
      <c r="H251" s="7">
        <v>0</v>
      </c>
    </row>
    <row r="252" spans="1:8" x14ac:dyDescent="0.25">
      <c r="A252" s="306"/>
      <c r="B252" s="2"/>
      <c r="C252" s="2"/>
      <c r="D252" s="2"/>
      <c r="E252" s="3" t="s">
        <v>23</v>
      </c>
      <c r="F252" s="5">
        <v>52051</v>
      </c>
      <c r="G252" s="7">
        <v>0</v>
      </c>
      <c r="H252" s="5">
        <v>27272</v>
      </c>
    </row>
    <row r="253" spans="1:8" x14ac:dyDescent="0.25">
      <c r="A253" s="304">
        <v>82</v>
      </c>
      <c r="B253" s="2">
        <v>75</v>
      </c>
      <c r="C253" s="2">
        <v>146</v>
      </c>
      <c r="D253" s="2" t="s">
        <v>105</v>
      </c>
      <c r="E253" s="4" t="s">
        <v>21</v>
      </c>
      <c r="F253" s="6">
        <v>6370510</v>
      </c>
      <c r="G253" s="8">
        <v>0</v>
      </c>
      <c r="H253" s="8">
        <v>87</v>
      </c>
    </row>
    <row r="254" spans="1:8" x14ac:dyDescent="0.25">
      <c r="A254" s="305"/>
      <c r="B254" s="2"/>
      <c r="C254" s="2"/>
      <c r="D254" s="2"/>
      <c r="E254" s="3" t="s">
        <v>34</v>
      </c>
      <c r="F254" s="5">
        <v>5318980</v>
      </c>
      <c r="G254" s="7">
        <v>0</v>
      </c>
      <c r="H254" s="7">
        <v>0</v>
      </c>
    </row>
    <row r="255" spans="1:8" x14ac:dyDescent="0.25">
      <c r="A255" s="305"/>
      <c r="B255" s="2"/>
      <c r="C255" s="2"/>
      <c r="D255" s="2"/>
      <c r="E255" s="3" t="s">
        <v>35</v>
      </c>
      <c r="F255" s="5">
        <v>186095</v>
      </c>
      <c r="G255" s="7">
        <v>0</v>
      </c>
      <c r="H255" s="7">
        <v>0</v>
      </c>
    </row>
    <row r="256" spans="1:8" x14ac:dyDescent="0.25">
      <c r="A256" s="305"/>
      <c r="B256" s="2"/>
      <c r="C256" s="2"/>
      <c r="D256" s="2"/>
      <c r="E256" s="3" t="s">
        <v>22</v>
      </c>
      <c r="F256" s="5">
        <v>850120</v>
      </c>
      <c r="G256" s="7">
        <v>0</v>
      </c>
      <c r="H256" s="7">
        <v>0</v>
      </c>
    </row>
    <row r="257" spans="1:8" x14ac:dyDescent="0.25">
      <c r="A257" s="306"/>
      <c r="B257" s="2"/>
      <c r="C257" s="2"/>
      <c r="D257" s="2"/>
      <c r="E257" s="3" t="s">
        <v>23</v>
      </c>
      <c r="F257" s="5">
        <v>15315</v>
      </c>
      <c r="G257" s="7">
        <v>0</v>
      </c>
      <c r="H257" s="7">
        <v>87</v>
      </c>
    </row>
    <row r="258" spans="1:8" x14ac:dyDescent="0.25">
      <c r="A258" s="304">
        <v>83</v>
      </c>
      <c r="B258" s="2">
        <v>75</v>
      </c>
      <c r="C258" s="2">
        <v>4000</v>
      </c>
      <c r="D258" s="2" t="s">
        <v>106</v>
      </c>
      <c r="E258" s="4" t="s">
        <v>21</v>
      </c>
      <c r="F258" s="6">
        <v>1789714</v>
      </c>
      <c r="G258" s="6">
        <v>1881</v>
      </c>
      <c r="H258" s="8">
        <v>0</v>
      </c>
    </row>
    <row r="259" spans="1:8" x14ac:dyDescent="0.25">
      <c r="A259" s="305"/>
      <c r="B259" s="2"/>
      <c r="C259" s="2"/>
      <c r="D259" s="2"/>
      <c r="E259" s="3" t="s">
        <v>34</v>
      </c>
      <c r="F259" s="5">
        <v>1692887</v>
      </c>
      <c r="G259" s="5">
        <v>1881</v>
      </c>
      <c r="H259" s="7">
        <v>0</v>
      </c>
    </row>
    <row r="260" spans="1:8" x14ac:dyDescent="0.25">
      <c r="A260" s="306"/>
      <c r="B260" s="2"/>
      <c r="C260" s="2"/>
      <c r="D260" s="2"/>
      <c r="E260" s="3" t="s">
        <v>22</v>
      </c>
      <c r="F260" s="5">
        <v>96827</v>
      </c>
      <c r="G260" s="7">
        <v>0</v>
      </c>
      <c r="H260" s="7">
        <v>0</v>
      </c>
    </row>
    <row r="261" spans="1:8" x14ac:dyDescent="0.25">
      <c r="A261" s="304">
        <v>84</v>
      </c>
      <c r="B261" s="2">
        <v>75</v>
      </c>
      <c r="C261" s="2">
        <v>962</v>
      </c>
      <c r="D261" s="2" t="s">
        <v>107</v>
      </c>
      <c r="E261" s="4" t="s">
        <v>21</v>
      </c>
      <c r="F261" s="6">
        <v>3887166</v>
      </c>
      <c r="G261" s="8">
        <v>0</v>
      </c>
      <c r="H261" s="8">
        <v>0</v>
      </c>
    </row>
    <row r="262" spans="1:8" x14ac:dyDescent="0.25">
      <c r="A262" s="305"/>
      <c r="B262" s="2"/>
      <c r="C262" s="2"/>
      <c r="D262" s="2"/>
      <c r="E262" s="3" t="s">
        <v>35</v>
      </c>
      <c r="F262" s="5">
        <v>3026856</v>
      </c>
      <c r="G262" s="7">
        <v>0</v>
      </c>
      <c r="H262" s="7">
        <v>0</v>
      </c>
    </row>
    <row r="263" spans="1:8" x14ac:dyDescent="0.25">
      <c r="A263" s="305"/>
      <c r="B263" s="2"/>
      <c r="C263" s="2"/>
      <c r="D263" s="2"/>
      <c r="E263" s="3" t="s">
        <v>22</v>
      </c>
      <c r="F263" s="5">
        <v>852472</v>
      </c>
      <c r="G263" s="7">
        <v>0</v>
      </c>
      <c r="H263" s="7">
        <v>0</v>
      </c>
    </row>
    <row r="264" spans="1:8" x14ac:dyDescent="0.25">
      <c r="A264" s="306"/>
      <c r="B264" s="2"/>
      <c r="C264" s="2"/>
      <c r="D264" s="2"/>
      <c r="E264" s="3" t="s">
        <v>23</v>
      </c>
      <c r="F264" s="5">
        <v>7838</v>
      </c>
      <c r="G264" s="7">
        <v>0</v>
      </c>
      <c r="H264" s="7">
        <v>0</v>
      </c>
    </row>
    <row r="265" spans="1:8" x14ac:dyDescent="0.25">
      <c r="A265" s="304">
        <v>85</v>
      </c>
      <c r="B265" s="2">
        <v>87</v>
      </c>
      <c r="C265" s="2">
        <v>933</v>
      </c>
      <c r="D265" s="2" t="s">
        <v>108</v>
      </c>
      <c r="E265" s="4" t="s">
        <v>21</v>
      </c>
      <c r="F265" s="6">
        <v>296530</v>
      </c>
      <c r="G265" s="8">
        <v>0</v>
      </c>
      <c r="H265" s="8">
        <v>0</v>
      </c>
    </row>
    <row r="266" spans="1:8" x14ac:dyDescent="0.25">
      <c r="A266" s="306"/>
      <c r="B266" s="2"/>
      <c r="C266" s="2"/>
      <c r="D266" s="2"/>
      <c r="E266" s="3" t="s">
        <v>22</v>
      </c>
      <c r="F266" s="5">
        <v>296530</v>
      </c>
      <c r="G266" s="7">
        <v>0</v>
      </c>
      <c r="H266" s="7">
        <v>0</v>
      </c>
    </row>
    <row r="267" spans="1:8" s="136" customFormat="1" ht="26.25" x14ac:dyDescent="0.25">
      <c r="A267" s="335">
        <v>86</v>
      </c>
      <c r="B267" s="108">
        <v>31</v>
      </c>
      <c r="C267" s="108" t="s">
        <v>110</v>
      </c>
      <c r="D267" s="109" t="s">
        <v>111</v>
      </c>
      <c r="E267" s="110" t="s">
        <v>21</v>
      </c>
      <c r="F267" s="111">
        <f>F268+F269+F270+F271+F272+F273</f>
        <v>1059360658</v>
      </c>
      <c r="G267" s="111">
        <f>G268+G269+G270+G271+G272+G273</f>
        <v>61737</v>
      </c>
      <c r="H267" s="111">
        <f>H268+H269+H270+H271+H272+H273</f>
        <v>168648334</v>
      </c>
    </row>
    <row r="268" spans="1:8" s="136" customFormat="1" ht="15.75" x14ac:dyDescent="0.25">
      <c r="A268" s="336"/>
      <c r="B268" s="108"/>
      <c r="C268" s="108"/>
      <c r="D268" s="109"/>
      <c r="E268" s="110" t="s">
        <v>134</v>
      </c>
      <c r="F268" s="111">
        <v>0</v>
      </c>
      <c r="G268" s="113">
        <v>24488</v>
      </c>
      <c r="H268" s="111">
        <v>0</v>
      </c>
    </row>
    <row r="269" spans="1:8" s="136" customFormat="1" ht="15.75" x14ac:dyDescent="0.25">
      <c r="A269" s="336"/>
      <c r="B269" s="108"/>
      <c r="C269" s="108"/>
      <c r="D269" s="109"/>
      <c r="E269" s="112" t="s">
        <v>34</v>
      </c>
      <c r="F269" s="113">
        <v>573312622</v>
      </c>
      <c r="G269" s="113">
        <v>32494</v>
      </c>
      <c r="H269" s="113">
        <v>0</v>
      </c>
    </row>
    <row r="270" spans="1:8" s="136" customFormat="1" ht="15.75" x14ac:dyDescent="0.25">
      <c r="A270" s="336"/>
      <c r="B270" s="108"/>
      <c r="C270" s="108"/>
      <c r="D270" s="109"/>
      <c r="E270" s="112" t="s">
        <v>131</v>
      </c>
      <c r="F270" s="113">
        <v>1596491</v>
      </c>
      <c r="G270" s="113">
        <v>2928</v>
      </c>
      <c r="H270" s="113">
        <v>0</v>
      </c>
    </row>
    <row r="271" spans="1:8" s="136" customFormat="1" ht="15.75" x14ac:dyDescent="0.25">
      <c r="A271" s="336"/>
      <c r="B271" s="108"/>
      <c r="C271" s="108"/>
      <c r="D271" s="109"/>
      <c r="E271" s="112" t="s">
        <v>35</v>
      </c>
      <c r="F271" s="113">
        <v>73450416</v>
      </c>
      <c r="G271" s="113">
        <v>723</v>
      </c>
      <c r="H271" s="113">
        <v>0</v>
      </c>
    </row>
    <row r="272" spans="1:8" s="136" customFormat="1" ht="15.75" x14ac:dyDescent="0.25">
      <c r="A272" s="336"/>
      <c r="B272" s="108"/>
      <c r="C272" s="108"/>
      <c r="D272" s="109"/>
      <c r="E272" s="112" t="s">
        <v>22</v>
      </c>
      <c r="F272" s="113">
        <v>176607825</v>
      </c>
      <c r="G272" s="113">
        <v>1043</v>
      </c>
      <c r="H272" s="113">
        <v>0</v>
      </c>
    </row>
    <row r="273" spans="1:8" s="136" customFormat="1" ht="15.75" x14ac:dyDescent="0.25">
      <c r="A273" s="337"/>
      <c r="B273" s="108"/>
      <c r="C273" s="108"/>
      <c r="D273" s="109"/>
      <c r="E273" s="112" t="s">
        <v>23</v>
      </c>
      <c r="F273" s="113">
        <v>234393304</v>
      </c>
      <c r="G273" s="113">
        <v>61</v>
      </c>
      <c r="H273" s="113">
        <v>168648334</v>
      </c>
    </row>
    <row r="274" spans="1:8" s="136" customFormat="1" ht="15.75" x14ac:dyDescent="0.25">
      <c r="A274" s="335">
        <v>87</v>
      </c>
      <c r="B274" s="108">
        <v>31</v>
      </c>
      <c r="C274" s="108">
        <v>2363</v>
      </c>
      <c r="D274" s="109" t="s">
        <v>112</v>
      </c>
      <c r="E274" s="110" t="s">
        <v>21</v>
      </c>
      <c r="F274" s="111">
        <f>F275+F276+F277</f>
        <v>129597728</v>
      </c>
      <c r="G274" s="111">
        <f>G275+G276+G277</f>
        <v>14</v>
      </c>
      <c r="H274" s="111">
        <f>H275+H276+H277</f>
        <v>51666071</v>
      </c>
    </row>
    <row r="275" spans="1:8" s="136" customFormat="1" ht="15.75" x14ac:dyDescent="0.25">
      <c r="A275" s="336"/>
      <c r="B275" s="108"/>
      <c r="C275" s="108"/>
      <c r="D275" s="109"/>
      <c r="E275" s="112" t="s">
        <v>35</v>
      </c>
      <c r="F275" s="113">
        <v>8875618</v>
      </c>
      <c r="G275" s="113">
        <v>14</v>
      </c>
      <c r="H275" s="113">
        <v>0</v>
      </c>
    </row>
    <row r="276" spans="1:8" s="136" customFormat="1" ht="15.75" x14ac:dyDescent="0.25">
      <c r="A276" s="336"/>
      <c r="B276" s="108"/>
      <c r="C276" s="108"/>
      <c r="D276" s="109"/>
      <c r="E276" s="112" t="s">
        <v>22</v>
      </c>
      <c r="F276" s="113">
        <v>47807491</v>
      </c>
      <c r="G276" s="113">
        <v>0</v>
      </c>
      <c r="H276" s="113">
        <v>0</v>
      </c>
    </row>
    <row r="277" spans="1:8" s="136" customFormat="1" ht="18" customHeight="1" x14ac:dyDescent="0.25">
      <c r="A277" s="336"/>
      <c r="B277" s="115"/>
      <c r="C277" s="115"/>
      <c r="D277" s="114"/>
      <c r="E277" s="112" t="s">
        <v>23</v>
      </c>
      <c r="F277" s="113">
        <v>72914619</v>
      </c>
      <c r="G277" s="113">
        <v>0</v>
      </c>
      <c r="H277" s="113">
        <v>51666071</v>
      </c>
    </row>
    <row r="278" spans="1:8" s="136" customFormat="1" ht="15.75" customHeight="1" x14ac:dyDescent="0.25">
      <c r="A278" s="338"/>
      <c r="B278" s="116"/>
      <c r="C278" s="117"/>
      <c r="D278" s="118" t="s">
        <v>109</v>
      </c>
      <c r="E278" s="110" t="s">
        <v>21</v>
      </c>
      <c r="F278" s="111">
        <f>F279+F280+F281+F282+F283+F284</f>
        <v>1548534676</v>
      </c>
      <c r="G278" s="111">
        <f>G279+G280+G281+G282+G283+G284</f>
        <v>92694</v>
      </c>
      <c r="H278" s="111">
        <f>H279+H280+H281+H282+H283+H284</f>
        <v>289738752</v>
      </c>
    </row>
    <row r="279" spans="1:8" s="136" customFormat="1" ht="15.75" customHeight="1" x14ac:dyDescent="0.25">
      <c r="A279" s="339"/>
      <c r="B279" s="116"/>
      <c r="C279" s="117"/>
      <c r="D279" s="118"/>
      <c r="E279" s="110" t="s">
        <v>134</v>
      </c>
      <c r="F279" s="111">
        <v>0</v>
      </c>
      <c r="G279" s="111">
        <f>G268</f>
        <v>24488</v>
      </c>
      <c r="H279" s="111">
        <v>0</v>
      </c>
    </row>
    <row r="280" spans="1:8" s="136" customFormat="1" ht="15.75" x14ac:dyDescent="0.25">
      <c r="A280" s="339"/>
      <c r="B280" s="116"/>
      <c r="C280" s="116"/>
      <c r="D280" s="119"/>
      <c r="E280" s="112" t="s">
        <v>34</v>
      </c>
      <c r="F280" s="113">
        <f>F36+F44+F55+F63+F66+F71+F93+F102+F116+F121+F132+F139+F144+F151+F181+F184+F196+F213+F224+F228+F251+F254+F259+F269</f>
        <v>667003924</v>
      </c>
      <c r="G280" s="113">
        <f>G93+G181+G259+G269</f>
        <v>39634</v>
      </c>
      <c r="H280" s="113">
        <v>0</v>
      </c>
    </row>
    <row r="281" spans="1:8" s="136" customFormat="1" ht="15.75" x14ac:dyDescent="0.25">
      <c r="A281" s="339"/>
      <c r="B281" s="116"/>
      <c r="C281" s="116"/>
      <c r="D281" s="119"/>
      <c r="E281" s="112" t="s">
        <v>131</v>
      </c>
      <c r="F281" s="113">
        <f>F270</f>
        <v>1596491</v>
      </c>
      <c r="G281" s="113">
        <f>G270</f>
        <v>2928</v>
      </c>
      <c r="H281" s="113">
        <v>0</v>
      </c>
    </row>
    <row r="282" spans="1:8" s="136" customFormat="1" ht="15.75" x14ac:dyDescent="0.25">
      <c r="A282" s="339"/>
      <c r="B282" s="116"/>
      <c r="C282" s="116"/>
      <c r="D282" s="119"/>
      <c r="E282" s="112" t="s">
        <v>35</v>
      </c>
      <c r="F282" s="113">
        <f>F30+F37+F48+F67+F73+F117+F125+F140+F152+F161+F191+F197+F222+F229+F113+F239+F255+F262+F271+F275</f>
        <v>132506561</v>
      </c>
      <c r="G282" s="113">
        <f>G271+G275</f>
        <v>737</v>
      </c>
      <c r="H282" s="113">
        <f>H37</f>
        <v>59483</v>
      </c>
    </row>
    <row r="283" spans="1:8" s="136" customFormat="1" ht="15.75" x14ac:dyDescent="0.25">
      <c r="A283" s="339"/>
      <c r="B283" s="116"/>
      <c r="C283" s="116"/>
      <c r="D283" s="119"/>
      <c r="E283" s="112" t="s">
        <v>22</v>
      </c>
      <c r="F283" s="113">
        <f>F9+F14+F17+F19+F22+F24+F27+F31+F34+F38+F41+F45+F49+F52+F56+F58+F61+F64+F68+F74+F77+F80+F82+F85+F88+F90+F94+F96+F98+F100+F103+F108+F110+F114+F118+F122+F126+F129+F133+F136+F141+F145+F148+F153+F156+F159+F162+F165+F168+F170+F172+F175+F178+F182+F185+F188+F193+F198+F201+F203+F206+F208+F211+F217+F220+F225+F230+F233+F236+F242+F245+F248+F256+F260+F263+F266+F272+F276</f>
        <v>332529784</v>
      </c>
      <c r="G283" s="113">
        <f>G85+G182+G272+G276</f>
        <v>5946</v>
      </c>
      <c r="H283" s="113">
        <f>H14+H22+H34+H38+H103+H242</f>
        <v>1407690</v>
      </c>
    </row>
    <row r="284" spans="1:8" s="136" customFormat="1" ht="15.75" x14ac:dyDescent="0.25">
      <c r="A284" s="340"/>
      <c r="B284" s="116"/>
      <c r="C284" s="116"/>
      <c r="D284" s="119"/>
      <c r="E284" s="121" t="s">
        <v>23</v>
      </c>
      <c r="F284" s="113">
        <f>F10+F12+F15+F20+F25+F28+F32+F39+F42+F46+F50+F53+F59+F69+F75+F78+F83+F86+F91+F104+F106+F111+F119+F123+F127+F130+F134+F137+F142+F146+F149+F154+F157+F163+F166+F173+F176+F179+F186+F189+F194+F199+F204+F209+F215+F218+F226+F231+F234+F237+F240+F243+F246+F249+F252+F257+F264+F273+F277</f>
        <v>414897916</v>
      </c>
      <c r="G284" s="113">
        <f>G86+G273+G277</f>
        <v>18961</v>
      </c>
      <c r="H284" s="113">
        <f>H10+H15+H25+H32+H39+H46+H53+H69+H86+H104+H130+H134+H137+H142+H146+H149+H157+H163+H166+H173+H179+H194+H204+H237+H240+H246+H252+H257+H273+H277</f>
        <v>288271579</v>
      </c>
    </row>
  </sheetData>
  <autoFilter ref="A7:H284"/>
  <mergeCells count="91">
    <mergeCell ref="A253:A257"/>
    <mergeCell ref="A247:A249"/>
    <mergeCell ref="A250:A252"/>
    <mergeCell ref="A232:A234"/>
    <mergeCell ref="A244:A246"/>
    <mergeCell ref="A235:A237"/>
    <mergeCell ref="A238:A240"/>
    <mergeCell ref="A241:A243"/>
    <mergeCell ref="A216:A218"/>
    <mergeCell ref="A219:A220"/>
    <mergeCell ref="A221:A222"/>
    <mergeCell ref="A223:A226"/>
    <mergeCell ref="A227:A231"/>
    <mergeCell ref="A187:A189"/>
    <mergeCell ref="A190:A191"/>
    <mergeCell ref="A192:A194"/>
    <mergeCell ref="A212:A213"/>
    <mergeCell ref="A214:A215"/>
    <mergeCell ref="A207:A209"/>
    <mergeCell ref="A210:A211"/>
    <mergeCell ref="A195:A199"/>
    <mergeCell ref="A200:A201"/>
    <mergeCell ref="A202:A204"/>
    <mergeCell ref="A205:A206"/>
    <mergeCell ref="A171:A173"/>
    <mergeCell ref="A174:A176"/>
    <mergeCell ref="A177:A179"/>
    <mergeCell ref="A180:A182"/>
    <mergeCell ref="A183:A186"/>
    <mergeCell ref="A158:A159"/>
    <mergeCell ref="A160:A163"/>
    <mergeCell ref="A164:A166"/>
    <mergeCell ref="A167:A168"/>
    <mergeCell ref="A169:A170"/>
    <mergeCell ref="A138:A142"/>
    <mergeCell ref="A143:A146"/>
    <mergeCell ref="A147:A149"/>
    <mergeCell ref="A150:A154"/>
    <mergeCell ref="A155:A157"/>
    <mergeCell ref="A120:A123"/>
    <mergeCell ref="A124:A127"/>
    <mergeCell ref="A128:A130"/>
    <mergeCell ref="A131:A134"/>
    <mergeCell ref="A135:A137"/>
    <mergeCell ref="A105:A106"/>
    <mergeCell ref="A107:A108"/>
    <mergeCell ref="A109:A111"/>
    <mergeCell ref="A112:A114"/>
    <mergeCell ref="A115:A119"/>
    <mergeCell ref="A1:H1"/>
    <mergeCell ref="A2:H2"/>
    <mergeCell ref="A3:H3"/>
    <mergeCell ref="A8:A10"/>
    <mergeCell ref="A11:A12"/>
    <mergeCell ref="A13:A15"/>
    <mergeCell ref="A16:A17"/>
    <mergeCell ref="A18:A20"/>
    <mergeCell ref="A21:A22"/>
    <mergeCell ref="A23:A25"/>
    <mergeCell ref="A267:A273"/>
    <mergeCell ref="A274:A277"/>
    <mergeCell ref="A278:A284"/>
    <mergeCell ref="A33:A34"/>
    <mergeCell ref="A35:A39"/>
    <mergeCell ref="A40:A42"/>
    <mergeCell ref="A43:A46"/>
    <mergeCell ref="A47:A50"/>
    <mergeCell ref="A51:A53"/>
    <mergeCell ref="A54:A56"/>
    <mergeCell ref="A57:A59"/>
    <mergeCell ref="A60:A61"/>
    <mergeCell ref="A62:A64"/>
    <mergeCell ref="A65:A69"/>
    <mergeCell ref="A70:A71"/>
    <mergeCell ref="A72:A75"/>
    <mergeCell ref="A258:A260"/>
    <mergeCell ref="A261:A264"/>
    <mergeCell ref="A265:A266"/>
    <mergeCell ref="A26:A28"/>
    <mergeCell ref="A29:A32"/>
    <mergeCell ref="A76:A78"/>
    <mergeCell ref="A79:A80"/>
    <mergeCell ref="A81:A83"/>
    <mergeCell ref="A84:A86"/>
    <mergeCell ref="A87:A88"/>
    <mergeCell ref="A89:A91"/>
    <mergeCell ref="A92:A94"/>
    <mergeCell ref="A95:A96"/>
    <mergeCell ref="A97:A98"/>
    <mergeCell ref="A99:A100"/>
    <mergeCell ref="A101:A10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opLeftCell="A257" workbookViewId="0">
      <selection activeCell="E224" sqref="E224"/>
    </sheetView>
  </sheetViews>
  <sheetFormatPr defaultRowHeight="11.25" x14ac:dyDescent="0.2"/>
  <cols>
    <col min="1" max="1" width="6.85546875" style="140" customWidth="1"/>
    <col min="2" max="2" width="8" style="140" customWidth="1"/>
    <col min="3" max="3" width="12.28515625" style="140" bestFit="1" customWidth="1"/>
    <col min="4" max="4" width="36.5703125" style="140" bestFit="1" customWidth="1"/>
    <col min="5" max="5" width="16.5703125" style="140" bestFit="1" customWidth="1"/>
    <col min="6" max="6" width="13.5703125" style="140" bestFit="1" customWidth="1"/>
    <col min="7" max="7" width="14.85546875" style="140" bestFit="1" customWidth="1"/>
    <col min="8" max="8" width="22.140625" style="140" bestFit="1" customWidth="1"/>
    <col min="9" max="16384" width="9.140625" style="140"/>
  </cols>
  <sheetData>
    <row r="1" spans="1:8" ht="18" customHeight="1" x14ac:dyDescent="0.2">
      <c r="A1" s="352" t="s">
        <v>0</v>
      </c>
      <c r="B1" s="353"/>
      <c r="C1" s="353"/>
      <c r="D1" s="353"/>
      <c r="E1" s="353"/>
      <c r="F1" s="353"/>
      <c r="G1" s="353"/>
      <c r="H1" s="353"/>
    </row>
    <row r="2" spans="1:8" ht="18" customHeight="1" x14ac:dyDescent="0.2">
      <c r="A2" s="352" t="s">
        <v>1</v>
      </c>
      <c r="B2" s="353"/>
      <c r="C2" s="353"/>
      <c r="D2" s="353"/>
      <c r="E2" s="353"/>
      <c r="F2" s="353"/>
      <c r="G2" s="353"/>
      <c r="H2" s="353"/>
    </row>
    <row r="3" spans="1:8" ht="18" customHeight="1" x14ac:dyDescent="0.2">
      <c r="A3" s="352" t="s">
        <v>139</v>
      </c>
      <c r="B3" s="353"/>
      <c r="C3" s="353"/>
      <c r="D3" s="353"/>
      <c r="E3" s="353"/>
      <c r="F3" s="353"/>
      <c r="G3" s="353"/>
      <c r="H3" s="353"/>
    </row>
    <row r="4" spans="1:8" x14ac:dyDescent="0.2">
      <c r="A4" s="141"/>
    </row>
    <row r="5" spans="1:8" x14ac:dyDescent="0.2">
      <c r="A5" s="142" t="s">
        <v>3</v>
      </c>
      <c r="B5" s="142" t="s">
        <v>4</v>
      </c>
      <c r="C5" s="142" t="s">
        <v>5</v>
      </c>
      <c r="D5" s="142" t="s">
        <v>6</v>
      </c>
      <c r="E5" s="142" t="s">
        <v>7</v>
      </c>
      <c r="F5" s="142" t="s">
        <v>8</v>
      </c>
      <c r="G5" s="142" t="s">
        <v>9</v>
      </c>
      <c r="H5" s="142" t="s">
        <v>10</v>
      </c>
    </row>
    <row r="6" spans="1:8" x14ac:dyDescent="0.2">
      <c r="A6" s="142" t="s">
        <v>11</v>
      </c>
      <c r="B6" s="142" t="s">
        <v>12</v>
      </c>
      <c r="C6" s="142" t="s">
        <v>13</v>
      </c>
      <c r="D6" s="142" t="s">
        <v>14</v>
      </c>
      <c r="E6" s="142" t="s">
        <v>15</v>
      </c>
      <c r="F6" s="142" t="s">
        <v>16</v>
      </c>
      <c r="G6" s="142" t="s">
        <v>17</v>
      </c>
      <c r="H6" s="142" t="s">
        <v>18</v>
      </c>
    </row>
    <row r="7" spans="1:8" x14ac:dyDescent="0.2">
      <c r="A7" s="349">
        <v>1</v>
      </c>
      <c r="B7" s="143">
        <v>11</v>
      </c>
      <c r="C7" s="143">
        <v>2303</v>
      </c>
      <c r="D7" s="143" t="s">
        <v>20</v>
      </c>
      <c r="E7" s="144" t="s">
        <v>21</v>
      </c>
      <c r="F7" s="145">
        <v>1420171</v>
      </c>
      <c r="G7" s="146">
        <v>0</v>
      </c>
      <c r="H7" s="145">
        <v>25262</v>
      </c>
    </row>
    <row r="8" spans="1:8" x14ac:dyDescent="0.2">
      <c r="A8" s="350"/>
      <c r="B8" s="143"/>
      <c r="C8" s="143"/>
      <c r="D8" s="143"/>
      <c r="E8" s="147" t="s">
        <v>22</v>
      </c>
      <c r="F8" s="148">
        <v>1152434</v>
      </c>
      <c r="G8" s="149">
        <v>0</v>
      </c>
      <c r="H8" s="149">
        <v>0</v>
      </c>
    </row>
    <row r="9" spans="1:8" x14ac:dyDescent="0.2">
      <c r="A9" s="351"/>
      <c r="B9" s="143"/>
      <c r="C9" s="143"/>
      <c r="D9" s="143"/>
      <c r="E9" s="147" t="s">
        <v>23</v>
      </c>
      <c r="F9" s="148">
        <v>267737</v>
      </c>
      <c r="G9" s="149">
        <v>0</v>
      </c>
      <c r="H9" s="148">
        <v>25262</v>
      </c>
    </row>
    <row r="10" spans="1:8" x14ac:dyDescent="0.2">
      <c r="A10" s="349">
        <v>2</v>
      </c>
      <c r="B10" s="143">
        <v>11</v>
      </c>
      <c r="C10" s="143">
        <v>4291</v>
      </c>
      <c r="D10" s="143" t="s">
        <v>24</v>
      </c>
      <c r="E10" s="144" t="s">
        <v>21</v>
      </c>
      <c r="F10" s="145">
        <v>13787</v>
      </c>
      <c r="G10" s="146">
        <v>0</v>
      </c>
      <c r="H10" s="146">
        <v>0</v>
      </c>
    </row>
    <row r="11" spans="1:8" x14ac:dyDescent="0.2">
      <c r="A11" s="351"/>
      <c r="B11" s="143"/>
      <c r="C11" s="143"/>
      <c r="D11" s="143"/>
      <c r="E11" s="147" t="s">
        <v>23</v>
      </c>
      <c r="F11" s="148">
        <v>13787</v>
      </c>
      <c r="G11" s="149">
        <v>0</v>
      </c>
      <c r="H11" s="149">
        <v>0</v>
      </c>
    </row>
    <row r="12" spans="1:8" x14ac:dyDescent="0.2">
      <c r="A12" s="349">
        <v>3</v>
      </c>
      <c r="B12" s="143">
        <v>13</v>
      </c>
      <c r="C12" s="143">
        <v>4279</v>
      </c>
      <c r="D12" s="143" t="s">
        <v>25</v>
      </c>
      <c r="E12" s="144" t="s">
        <v>21</v>
      </c>
      <c r="F12" s="145">
        <v>5533945</v>
      </c>
      <c r="G12" s="146">
        <v>0</v>
      </c>
      <c r="H12" s="145">
        <v>2951667</v>
      </c>
    </row>
    <row r="13" spans="1:8" x14ac:dyDescent="0.2">
      <c r="A13" s="350"/>
      <c r="B13" s="143"/>
      <c r="C13" s="143"/>
      <c r="D13" s="143"/>
      <c r="E13" s="147" t="s">
        <v>22</v>
      </c>
      <c r="F13" s="148">
        <v>2202013</v>
      </c>
      <c r="G13" s="149">
        <v>0</v>
      </c>
      <c r="H13" s="148">
        <v>607960</v>
      </c>
    </row>
    <row r="14" spans="1:8" x14ac:dyDescent="0.2">
      <c r="A14" s="351"/>
      <c r="B14" s="143"/>
      <c r="C14" s="143"/>
      <c r="D14" s="143"/>
      <c r="E14" s="147" t="s">
        <v>23</v>
      </c>
      <c r="F14" s="148">
        <v>3331932</v>
      </c>
      <c r="G14" s="149">
        <v>0</v>
      </c>
      <c r="H14" s="148">
        <v>2343707</v>
      </c>
    </row>
    <row r="15" spans="1:8" x14ac:dyDescent="0.2">
      <c r="A15" s="349">
        <v>4</v>
      </c>
      <c r="B15" s="143">
        <v>13</v>
      </c>
      <c r="C15" s="143">
        <v>4280</v>
      </c>
      <c r="D15" s="143" t="s">
        <v>26</v>
      </c>
      <c r="E15" s="144" t="s">
        <v>21</v>
      </c>
      <c r="F15" s="145">
        <v>29657</v>
      </c>
      <c r="G15" s="146">
        <v>0</v>
      </c>
      <c r="H15" s="146">
        <v>0</v>
      </c>
    </row>
    <row r="16" spans="1:8" x14ac:dyDescent="0.2">
      <c r="A16" s="351"/>
      <c r="B16" s="143"/>
      <c r="C16" s="143"/>
      <c r="D16" s="143"/>
      <c r="E16" s="147" t="s">
        <v>22</v>
      </c>
      <c r="F16" s="148">
        <v>29657</v>
      </c>
      <c r="G16" s="149">
        <v>0</v>
      </c>
      <c r="H16" s="149">
        <v>0</v>
      </c>
    </row>
    <row r="17" spans="1:8" x14ac:dyDescent="0.2">
      <c r="A17" s="349">
        <v>5</v>
      </c>
      <c r="B17" s="143">
        <v>13</v>
      </c>
      <c r="C17" s="143">
        <v>4281</v>
      </c>
      <c r="D17" s="143" t="s">
        <v>27</v>
      </c>
      <c r="E17" s="144" t="s">
        <v>21</v>
      </c>
      <c r="F17" s="145">
        <v>145027</v>
      </c>
      <c r="G17" s="146">
        <v>0</v>
      </c>
      <c r="H17" s="146">
        <v>0</v>
      </c>
    </row>
    <row r="18" spans="1:8" x14ac:dyDescent="0.2">
      <c r="A18" s="350"/>
      <c r="B18" s="143"/>
      <c r="C18" s="143"/>
      <c r="D18" s="143"/>
      <c r="E18" s="147" t="s">
        <v>22</v>
      </c>
      <c r="F18" s="148">
        <v>90540</v>
      </c>
      <c r="G18" s="149">
        <v>0</v>
      </c>
      <c r="H18" s="149">
        <v>0</v>
      </c>
    </row>
    <row r="19" spans="1:8" x14ac:dyDescent="0.2">
      <c r="A19" s="351"/>
      <c r="B19" s="143"/>
      <c r="C19" s="143"/>
      <c r="D19" s="143"/>
      <c r="E19" s="147" t="s">
        <v>23</v>
      </c>
      <c r="F19" s="148">
        <v>54487</v>
      </c>
      <c r="G19" s="149">
        <v>0</v>
      </c>
      <c r="H19" s="149">
        <v>0</v>
      </c>
    </row>
    <row r="20" spans="1:8" x14ac:dyDescent="0.2">
      <c r="A20" s="349">
        <v>6</v>
      </c>
      <c r="B20" s="143">
        <v>13</v>
      </c>
      <c r="C20" s="143">
        <v>4282</v>
      </c>
      <c r="D20" s="143" t="s">
        <v>28</v>
      </c>
      <c r="E20" s="144" t="s">
        <v>21</v>
      </c>
      <c r="F20" s="145">
        <v>516387</v>
      </c>
      <c r="G20" s="146">
        <v>0</v>
      </c>
      <c r="H20" s="145">
        <v>490218</v>
      </c>
    </row>
    <row r="21" spans="1:8" x14ac:dyDescent="0.2">
      <c r="A21" s="351"/>
      <c r="B21" s="143"/>
      <c r="C21" s="143"/>
      <c r="D21" s="143"/>
      <c r="E21" s="147" t="s">
        <v>22</v>
      </c>
      <c r="F21" s="148">
        <v>516387</v>
      </c>
      <c r="G21" s="149">
        <v>0</v>
      </c>
      <c r="H21" s="148">
        <v>490218</v>
      </c>
    </row>
    <row r="22" spans="1:8" x14ac:dyDescent="0.2">
      <c r="A22" s="349">
        <v>7</v>
      </c>
      <c r="B22" s="143">
        <v>13</v>
      </c>
      <c r="C22" s="143">
        <v>4283</v>
      </c>
      <c r="D22" s="143" t="s">
        <v>122</v>
      </c>
      <c r="E22" s="144" t="s">
        <v>21</v>
      </c>
      <c r="F22" s="145">
        <v>80456</v>
      </c>
      <c r="G22" s="146">
        <v>0</v>
      </c>
      <c r="H22" s="145">
        <v>70856</v>
      </c>
    </row>
    <row r="23" spans="1:8" x14ac:dyDescent="0.2">
      <c r="A23" s="350"/>
      <c r="B23" s="143"/>
      <c r="C23" s="143"/>
      <c r="D23" s="143"/>
      <c r="E23" s="147" t="s">
        <v>22</v>
      </c>
      <c r="F23" s="148">
        <v>9600</v>
      </c>
      <c r="G23" s="149">
        <v>0</v>
      </c>
      <c r="H23" s="149">
        <v>0</v>
      </c>
    </row>
    <row r="24" spans="1:8" x14ac:dyDescent="0.2">
      <c r="A24" s="351"/>
      <c r="B24" s="143"/>
      <c r="C24" s="143"/>
      <c r="D24" s="143"/>
      <c r="E24" s="147" t="s">
        <v>23</v>
      </c>
      <c r="F24" s="148">
        <v>70856</v>
      </c>
      <c r="G24" s="149">
        <v>0</v>
      </c>
      <c r="H24" s="148">
        <v>70856</v>
      </c>
    </row>
    <row r="25" spans="1:8" x14ac:dyDescent="0.2">
      <c r="A25" s="349">
        <v>8</v>
      </c>
      <c r="B25" s="143">
        <v>14</v>
      </c>
      <c r="C25" s="143">
        <v>4269</v>
      </c>
      <c r="D25" s="143" t="s">
        <v>30</v>
      </c>
      <c r="E25" s="144" t="s">
        <v>21</v>
      </c>
      <c r="F25" s="145">
        <v>1131957</v>
      </c>
      <c r="G25" s="146">
        <v>0</v>
      </c>
      <c r="H25" s="146">
        <v>0</v>
      </c>
    </row>
    <row r="26" spans="1:8" x14ac:dyDescent="0.2">
      <c r="A26" s="350"/>
      <c r="B26" s="143"/>
      <c r="C26" s="143"/>
      <c r="D26" s="143"/>
      <c r="E26" s="147" t="s">
        <v>22</v>
      </c>
      <c r="F26" s="148">
        <v>781715</v>
      </c>
      <c r="G26" s="149">
        <v>0</v>
      </c>
      <c r="H26" s="149">
        <v>0</v>
      </c>
    </row>
    <row r="27" spans="1:8" x14ac:dyDescent="0.2">
      <c r="A27" s="351"/>
      <c r="B27" s="143"/>
      <c r="C27" s="143"/>
      <c r="D27" s="143"/>
      <c r="E27" s="147" t="s">
        <v>23</v>
      </c>
      <c r="F27" s="148">
        <v>350242</v>
      </c>
      <c r="G27" s="149">
        <v>0</v>
      </c>
      <c r="H27" s="149">
        <v>0</v>
      </c>
    </row>
    <row r="28" spans="1:8" x14ac:dyDescent="0.2">
      <c r="A28" s="349">
        <v>9</v>
      </c>
      <c r="B28" s="143">
        <v>15</v>
      </c>
      <c r="C28" s="143">
        <v>2033</v>
      </c>
      <c r="D28" s="143" t="s">
        <v>31</v>
      </c>
      <c r="E28" s="144" t="s">
        <v>21</v>
      </c>
      <c r="F28" s="145">
        <v>1528626</v>
      </c>
      <c r="G28" s="146">
        <v>0</v>
      </c>
      <c r="H28" s="145">
        <v>301048</v>
      </c>
    </row>
    <row r="29" spans="1:8" x14ac:dyDescent="0.2">
      <c r="A29" s="350"/>
      <c r="B29" s="143"/>
      <c r="C29" s="143"/>
      <c r="D29" s="143"/>
      <c r="E29" s="147" t="s">
        <v>35</v>
      </c>
      <c r="F29" s="148">
        <v>419687</v>
      </c>
      <c r="G29" s="149">
        <v>0</v>
      </c>
      <c r="H29" s="149">
        <v>0</v>
      </c>
    </row>
    <row r="30" spans="1:8" x14ac:dyDescent="0.2">
      <c r="A30" s="350"/>
      <c r="B30" s="143"/>
      <c r="C30" s="143"/>
      <c r="D30" s="143"/>
      <c r="E30" s="147" t="s">
        <v>22</v>
      </c>
      <c r="F30" s="148">
        <v>445755</v>
      </c>
      <c r="G30" s="149">
        <v>0</v>
      </c>
      <c r="H30" s="149">
        <v>0</v>
      </c>
    </row>
    <row r="31" spans="1:8" x14ac:dyDescent="0.2">
      <c r="A31" s="351"/>
      <c r="B31" s="143"/>
      <c r="C31" s="143"/>
      <c r="D31" s="143"/>
      <c r="E31" s="147" t="s">
        <v>23</v>
      </c>
      <c r="F31" s="148">
        <v>663184</v>
      </c>
      <c r="G31" s="149">
        <v>0</v>
      </c>
      <c r="H31" s="148">
        <v>301048</v>
      </c>
    </row>
    <row r="32" spans="1:8" x14ac:dyDescent="0.2">
      <c r="A32" s="349">
        <v>10</v>
      </c>
      <c r="B32" s="143">
        <v>15</v>
      </c>
      <c r="C32" s="143">
        <v>4352</v>
      </c>
      <c r="D32" s="143" t="s">
        <v>32</v>
      </c>
      <c r="E32" s="144" t="s">
        <v>21</v>
      </c>
      <c r="F32" s="145">
        <v>1005161</v>
      </c>
      <c r="G32" s="146">
        <v>0</v>
      </c>
      <c r="H32" s="146">
        <v>397</v>
      </c>
    </row>
    <row r="33" spans="1:8" x14ac:dyDescent="0.2">
      <c r="A33" s="351"/>
      <c r="B33" s="143"/>
      <c r="C33" s="143"/>
      <c r="D33" s="143"/>
      <c r="E33" s="147" t="s">
        <v>22</v>
      </c>
      <c r="F33" s="148">
        <v>1005161</v>
      </c>
      <c r="G33" s="149">
        <v>0</v>
      </c>
      <c r="H33" s="149">
        <v>397</v>
      </c>
    </row>
    <row r="34" spans="1:8" x14ac:dyDescent="0.2">
      <c r="A34" s="349">
        <v>11</v>
      </c>
      <c r="B34" s="143">
        <v>15</v>
      </c>
      <c r="C34" s="143">
        <v>901</v>
      </c>
      <c r="D34" s="143" t="s">
        <v>33</v>
      </c>
      <c r="E34" s="144" t="s">
        <v>21</v>
      </c>
      <c r="F34" s="145">
        <v>67273959</v>
      </c>
      <c r="G34" s="146">
        <v>0</v>
      </c>
      <c r="H34" s="145">
        <v>23407423</v>
      </c>
    </row>
    <row r="35" spans="1:8" x14ac:dyDescent="0.2">
      <c r="A35" s="350"/>
      <c r="B35" s="143"/>
      <c r="C35" s="143"/>
      <c r="D35" s="143"/>
      <c r="E35" s="147" t="s">
        <v>34</v>
      </c>
      <c r="F35" s="148">
        <v>19113464</v>
      </c>
      <c r="G35" s="149">
        <v>0</v>
      </c>
      <c r="H35" s="149">
        <v>0</v>
      </c>
    </row>
    <row r="36" spans="1:8" x14ac:dyDescent="0.2">
      <c r="A36" s="350"/>
      <c r="B36" s="143"/>
      <c r="C36" s="143"/>
      <c r="D36" s="143"/>
      <c r="E36" s="147" t="s">
        <v>35</v>
      </c>
      <c r="F36" s="148">
        <v>468917</v>
      </c>
      <c r="G36" s="149">
        <v>0</v>
      </c>
      <c r="H36" s="148">
        <v>49692</v>
      </c>
    </row>
    <row r="37" spans="1:8" x14ac:dyDescent="0.2">
      <c r="A37" s="350"/>
      <c r="B37" s="143"/>
      <c r="C37" s="143"/>
      <c r="D37" s="143"/>
      <c r="E37" s="147" t="s">
        <v>22</v>
      </c>
      <c r="F37" s="148">
        <v>14345196</v>
      </c>
      <c r="G37" s="149">
        <v>0</v>
      </c>
      <c r="H37" s="148">
        <v>357289</v>
      </c>
    </row>
    <row r="38" spans="1:8" x14ac:dyDescent="0.2">
      <c r="A38" s="351"/>
      <c r="B38" s="143"/>
      <c r="C38" s="143"/>
      <c r="D38" s="143"/>
      <c r="E38" s="147" t="s">
        <v>23</v>
      </c>
      <c r="F38" s="148">
        <v>33346382</v>
      </c>
      <c r="G38" s="149">
        <v>0</v>
      </c>
      <c r="H38" s="148">
        <v>23000442</v>
      </c>
    </row>
    <row r="39" spans="1:8" x14ac:dyDescent="0.2">
      <c r="A39" s="349">
        <v>12</v>
      </c>
      <c r="B39" s="143">
        <v>16</v>
      </c>
      <c r="C39" s="143">
        <v>2525</v>
      </c>
      <c r="D39" s="143" t="s">
        <v>36</v>
      </c>
      <c r="E39" s="144" t="s">
        <v>21</v>
      </c>
      <c r="F39" s="145">
        <v>2076329</v>
      </c>
      <c r="G39" s="146">
        <v>0</v>
      </c>
      <c r="H39" s="146">
        <v>0</v>
      </c>
    </row>
    <row r="40" spans="1:8" x14ac:dyDescent="0.2">
      <c r="A40" s="350"/>
      <c r="B40" s="143"/>
      <c r="C40" s="143"/>
      <c r="D40" s="143"/>
      <c r="E40" s="147" t="s">
        <v>22</v>
      </c>
      <c r="F40" s="148">
        <v>1979809</v>
      </c>
      <c r="G40" s="149">
        <v>0</v>
      </c>
      <c r="H40" s="149">
        <v>0</v>
      </c>
    </row>
    <row r="41" spans="1:8" x14ac:dyDescent="0.2">
      <c r="A41" s="351"/>
      <c r="B41" s="143"/>
      <c r="C41" s="143"/>
      <c r="D41" s="143"/>
      <c r="E41" s="147" t="s">
        <v>23</v>
      </c>
      <c r="F41" s="148">
        <v>96520</v>
      </c>
      <c r="G41" s="149">
        <v>0</v>
      </c>
      <c r="H41" s="149">
        <v>0</v>
      </c>
    </row>
    <row r="42" spans="1:8" x14ac:dyDescent="0.2">
      <c r="A42" s="349">
        <v>13</v>
      </c>
      <c r="B42" s="143">
        <v>18</v>
      </c>
      <c r="C42" s="143">
        <v>4112</v>
      </c>
      <c r="D42" s="143" t="s">
        <v>37</v>
      </c>
      <c r="E42" s="144" t="s">
        <v>21</v>
      </c>
      <c r="F42" s="145">
        <v>18655165</v>
      </c>
      <c r="G42" s="146">
        <v>0</v>
      </c>
      <c r="H42" s="145">
        <v>10305562</v>
      </c>
    </row>
    <row r="43" spans="1:8" x14ac:dyDescent="0.2">
      <c r="A43" s="350"/>
      <c r="B43" s="143"/>
      <c r="C43" s="143"/>
      <c r="D43" s="143"/>
      <c r="E43" s="147" t="s">
        <v>34</v>
      </c>
      <c r="F43" s="148">
        <v>352172</v>
      </c>
      <c r="G43" s="149">
        <v>0</v>
      </c>
      <c r="H43" s="149">
        <v>0</v>
      </c>
    </row>
    <row r="44" spans="1:8" x14ac:dyDescent="0.2">
      <c r="A44" s="350"/>
      <c r="B44" s="143"/>
      <c r="C44" s="143"/>
      <c r="D44" s="143"/>
      <c r="E44" s="147" t="s">
        <v>22</v>
      </c>
      <c r="F44" s="148">
        <v>5033972</v>
      </c>
      <c r="G44" s="149">
        <v>0</v>
      </c>
      <c r="H44" s="149">
        <v>0</v>
      </c>
    </row>
    <row r="45" spans="1:8" x14ac:dyDescent="0.2">
      <c r="A45" s="351"/>
      <c r="B45" s="143"/>
      <c r="C45" s="143"/>
      <c r="D45" s="143"/>
      <c r="E45" s="147" t="s">
        <v>23</v>
      </c>
      <c r="F45" s="148">
        <v>13269021</v>
      </c>
      <c r="G45" s="149">
        <v>0</v>
      </c>
      <c r="H45" s="148">
        <v>10305562</v>
      </c>
    </row>
    <row r="46" spans="1:8" x14ac:dyDescent="0.2">
      <c r="A46" s="349">
        <v>14</v>
      </c>
      <c r="B46" s="143">
        <v>31</v>
      </c>
      <c r="C46" s="143">
        <v>2548</v>
      </c>
      <c r="D46" s="143" t="s">
        <v>38</v>
      </c>
      <c r="E46" s="144" t="s">
        <v>21</v>
      </c>
      <c r="F46" s="145">
        <v>3342135</v>
      </c>
      <c r="G46" s="146">
        <v>0</v>
      </c>
      <c r="H46" s="146">
        <v>0</v>
      </c>
    </row>
    <row r="47" spans="1:8" x14ac:dyDescent="0.2">
      <c r="A47" s="350"/>
      <c r="B47" s="143"/>
      <c r="C47" s="143"/>
      <c r="D47" s="143"/>
      <c r="E47" s="147" t="s">
        <v>35</v>
      </c>
      <c r="F47" s="148">
        <v>698941</v>
      </c>
      <c r="G47" s="149">
        <v>0</v>
      </c>
      <c r="H47" s="149">
        <v>0</v>
      </c>
    </row>
    <row r="48" spans="1:8" x14ac:dyDescent="0.2">
      <c r="A48" s="350"/>
      <c r="B48" s="143"/>
      <c r="C48" s="143"/>
      <c r="D48" s="143"/>
      <c r="E48" s="147" t="s">
        <v>22</v>
      </c>
      <c r="F48" s="148">
        <v>2328000</v>
      </c>
      <c r="G48" s="149">
        <v>0</v>
      </c>
      <c r="H48" s="149">
        <v>0</v>
      </c>
    </row>
    <row r="49" spans="1:8" x14ac:dyDescent="0.2">
      <c r="A49" s="351"/>
      <c r="B49" s="143"/>
      <c r="C49" s="143"/>
      <c r="D49" s="143"/>
      <c r="E49" s="147" t="s">
        <v>23</v>
      </c>
      <c r="F49" s="148">
        <v>315194</v>
      </c>
      <c r="G49" s="149">
        <v>0</v>
      </c>
      <c r="H49" s="149">
        <v>0</v>
      </c>
    </row>
    <row r="50" spans="1:8" x14ac:dyDescent="0.2">
      <c r="A50" s="349">
        <v>15</v>
      </c>
      <c r="B50" s="143">
        <v>31</v>
      </c>
      <c r="C50" s="143">
        <v>2550</v>
      </c>
      <c r="D50" s="143" t="s">
        <v>39</v>
      </c>
      <c r="E50" s="144" t="s">
        <v>21</v>
      </c>
      <c r="F50" s="145">
        <v>329000</v>
      </c>
      <c r="G50" s="146">
        <v>0</v>
      </c>
      <c r="H50" s="145">
        <v>219539</v>
      </c>
    </row>
    <row r="51" spans="1:8" x14ac:dyDescent="0.2">
      <c r="A51" s="350"/>
      <c r="B51" s="143"/>
      <c r="C51" s="143"/>
      <c r="D51" s="143"/>
      <c r="E51" s="147" t="s">
        <v>22</v>
      </c>
      <c r="F51" s="148">
        <v>99794</v>
      </c>
      <c r="G51" s="149">
        <v>0</v>
      </c>
      <c r="H51" s="149">
        <v>0</v>
      </c>
    </row>
    <row r="52" spans="1:8" x14ac:dyDescent="0.2">
      <c r="A52" s="351"/>
      <c r="B52" s="143"/>
      <c r="C52" s="143"/>
      <c r="D52" s="143"/>
      <c r="E52" s="147" t="s">
        <v>23</v>
      </c>
      <c r="F52" s="148">
        <v>229206</v>
      </c>
      <c r="G52" s="149">
        <v>0</v>
      </c>
      <c r="H52" s="148">
        <v>219539</v>
      </c>
    </row>
    <row r="53" spans="1:8" x14ac:dyDescent="0.2">
      <c r="A53" s="349">
        <v>16</v>
      </c>
      <c r="B53" s="143">
        <v>31</v>
      </c>
      <c r="C53" s="143">
        <v>2551</v>
      </c>
      <c r="D53" s="143" t="s">
        <v>40</v>
      </c>
      <c r="E53" s="144" t="s">
        <v>21</v>
      </c>
      <c r="F53" s="145">
        <v>4910666</v>
      </c>
      <c r="G53" s="146">
        <v>0</v>
      </c>
      <c r="H53" s="146">
        <v>0</v>
      </c>
    </row>
    <row r="54" spans="1:8" x14ac:dyDescent="0.2">
      <c r="A54" s="350"/>
      <c r="B54" s="143"/>
      <c r="C54" s="143"/>
      <c r="D54" s="143"/>
      <c r="E54" s="147" t="s">
        <v>34</v>
      </c>
      <c r="F54" s="148">
        <v>55214</v>
      </c>
      <c r="G54" s="149">
        <v>0</v>
      </c>
      <c r="H54" s="149">
        <v>0</v>
      </c>
    </row>
    <row r="55" spans="1:8" x14ac:dyDescent="0.2">
      <c r="A55" s="351"/>
      <c r="B55" s="143"/>
      <c r="C55" s="143"/>
      <c r="D55" s="143"/>
      <c r="E55" s="147" t="s">
        <v>22</v>
      </c>
      <c r="F55" s="148">
        <v>4855452</v>
      </c>
      <c r="G55" s="149">
        <v>0</v>
      </c>
      <c r="H55" s="149">
        <v>0</v>
      </c>
    </row>
    <row r="56" spans="1:8" x14ac:dyDescent="0.2">
      <c r="A56" s="349">
        <v>17</v>
      </c>
      <c r="B56" s="143">
        <v>31</v>
      </c>
      <c r="C56" s="143">
        <v>2554</v>
      </c>
      <c r="D56" s="143" t="s">
        <v>41</v>
      </c>
      <c r="E56" s="144" t="s">
        <v>21</v>
      </c>
      <c r="F56" s="145">
        <v>440424</v>
      </c>
      <c r="G56" s="146">
        <v>0</v>
      </c>
      <c r="H56" s="146">
        <v>0</v>
      </c>
    </row>
    <row r="57" spans="1:8" x14ac:dyDescent="0.2">
      <c r="A57" s="350"/>
      <c r="B57" s="143"/>
      <c r="C57" s="143"/>
      <c r="D57" s="143"/>
      <c r="E57" s="147" t="s">
        <v>22</v>
      </c>
      <c r="F57" s="148">
        <v>426102</v>
      </c>
      <c r="G57" s="149">
        <v>0</v>
      </c>
      <c r="H57" s="149">
        <v>0</v>
      </c>
    </row>
    <row r="58" spans="1:8" x14ac:dyDescent="0.2">
      <c r="A58" s="351"/>
      <c r="B58" s="143"/>
      <c r="C58" s="143"/>
      <c r="D58" s="143"/>
      <c r="E58" s="147" t="s">
        <v>23</v>
      </c>
      <c r="F58" s="148">
        <v>14322</v>
      </c>
      <c r="G58" s="149">
        <v>0</v>
      </c>
      <c r="H58" s="149">
        <v>0</v>
      </c>
    </row>
    <row r="59" spans="1:8" x14ac:dyDescent="0.2">
      <c r="A59" s="349">
        <v>18</v>
      </c>
      <c r="B59" s="143">
        <v>31</v>
      </c>
      <c r="C59" s="143">
        <v>2557</v>
      </c>
      <c r="D59" s="143" t="s">
        <v>40</v>
      </c>
      <c r="E59" s="144" t="s">
        <v>21</v>
      </c>
      <c r="F59" s="145">
        <v>940521</v>
      </c>
      <c r="G59" s="146">
        <v>0</v>
      </c>
      <c r="H59" s="146">
        <v>0</v>
      </c>
    </row>
    <row r="60" spans="1:8" x14ac:dyDescent="0.2">
      <c r="A60" s="351"/>
      <c r="B60" s="143"/>
      <c r="C60" s="143"/>
      <c r="D60" s="143"/>
      <c r="E60" s="147" t="s">
        <v>22</v>
      </c>
      <c r="F60" s="148">
        <v>940521</v>
      </c>
      <c r="G60" s="149">
        <v>0</v>
      </c>
      <c r="H60" s="149">
        <v>0</v>
      </c>
    </row>
    <row r="61" spans="1:8" x14ac:dyDescent="0.2">
      <c r="A61" s="349">
        <v>19</v>
      </c>
      <c r="B61" s="143">
        <v>31</v>
      </c>
      <c r="C61" s="143">
        <v>2558</v>
      </c>
      <c r="D61" s="143" t="s">
        <v>42</v>
      </c>
      <c r="E61" s="144" t="s">
        <v>21</v>
      </c>
      <c r="F61" s="145">
        <v>4024039</v>
      </c>
      <c r="G61" s="146">
        <v>0</v>
      </c>
      <c r="H61" s="146">
        <v>0</v>
      </c>
    </row>
    <row r="62" spans="1:8" x14ac:dyDescent="0.2">
      <c r="A62" s="350"/>
      <c r="B62" s="143"/>
      <c r="C62" s="143"/>
      <c r="D62" s="143"/>
      <c r="E62" s="147" t="s">
        <v>34</v>
      </c>
      <c r="F62" s="148">
        <v>3930806</v>
      </c>
      <c r="G62" s="149">
        <v>0</v>
      </c>
      <c r="H62" s="149">
        <v>0</v>
      </c>
    </row>
    <row r="63" spans="1:8" x14ac:dyDescent="0.2">
      <c r="A63" s="351"/>
      <c r="B63" s="143"/>
      <c r="C63" s="143"/>
      <c r="D63" s="143"/>
      <c r="E63" s="147" t="s">
        <v>22</v>
      </c>
      <c r="F63" s="148">
        <v>93233</v>
      </c>
      <c r="G63" s="149">
        <v>0</v>
      </c>
      <c r="H63" s="149">
        <v>0</v>
      </c>
    </row>
    <row r="64" spans="1:8" x14ac:dyDescent="0.2">
      <c r="A64" s="349">
        <v>20</v>
      </c>
      <c r="B64" s="143">
        <v>31</v>
      </c>
      <c r="C64" s="143">
        <v>2562</v>
      </c>
      <c r="D64" s="143" t="s">
        <v>43</v>
      </c>
      <c r="E64" s="144" t="s">
        <v>21</v>
      </c>
      <c r="F64" s="145">
        <v>5721403</v>
      </c>
      <c r="G64" s="146">
        <v>0</v>
      </c>
      <c r="H64" s="145">
        <v>252870</v>
      </c>
    </row>
    <row r="65" spans="1:8" x14ac:dyDescent="0.2">
      <c r="A65" s="350"/>
      <c r="B65" s="143"/>
      <c r="C65" s="143"/>
      <c r="D65" s="143"/>
      <c r="E65" s="147" t="s">
        <v>34</v>
      </c>
      <c r="F65" s="148">
        <v>2216139</v>
      </c>
      <c r="G65" s="149">
        <v>0</v>
      </c>
      <c r="H65" s="149">
        <v>0</v>
      </c>
    </row>
    <row r="66" spans="1:8" x14ac:dyDescent="0.2">
      <c r="A66" s="350"/>
      <c r="B66" s="143"/>
      <c r="C66" s="143"/>
      <c r="D66" s="143"/>
      <c r="E66" s="147" t="s">
        <v>35</v>
      </c>
      <c r="F66" s="148">
        <v>217020</v>
      </c>
      <c r="G66" s="149">
        <v>0</v>
      </c>
      <c r="H66" s="149">
        <v>0</v>
      </c>
    </row>
    <row r="67" spans="1:8" x14ac:dyDescent="0.2">
      <c r="A67" s="350"/>
      <c r="B67" s="143"/>
      <c r="C67" s="143"/>
      <c r="D67" s="143"/>
      <c r="E67" s="147" t="s">
        <v>22</v>
      </c>
      <c r="F67" s="148">
        <v>2300277</v>
      </c>
      <c r="G67" s="149">
        <v>0</v>
      </c>
      <c r="H67" s="149">
        <v>0</v>
      </c>
    </row>
    <row r="68" spans="1:8" x14ac:dyDescent="0.2">
      <c r="A68" s="351"/>
      <c r="B68" s="143"/>
      <c r="C68" s="143"/>
      <c r="D68" s="143"/>
      <c r="E68" s="147" t="s">
        <v>23</v>
      </c>
      <c r="F68" s="148">
        <v>987967</v>
      </c>
      <c r="G68" s="149">
        <v>0</v>
      </c>
      <c r="H68" s="148">
        <v>252870</v>
      </c>
    </row>
    <row r="69" spans="1:8" x14ac:dyDescent="0.2">
      <c r="A69" s="349">
        <v>21</v>
      </c>
      <c r="B69" s="143">
        <v>31</v>
      </c>
      <c r="C69" s="143">
        <v>3213</v>
      </c>
      <c r="D69" s="143" t="s">
        <v>124</v>
      </c>
      <c r="E69" s="144" t="s">
        <v>21</v>
      </c>
      <c r="F69" s="145">
        <v>2339857</v>
      </c>
      <c r="G69" s="146">
        <v>0</v>
      </c>
      <c r="H69" s="146">
        <v>0</v>
      </c>
    </row>
    <row r="70" spans="1:8" x14ac:dyDescent="0.2">
      <c r="A70" s="350"/>
      <c r="B70" s="143"/>
      <c r="C70" s="143"/>
      <c r="D70" s="143"/>
      <c r="E70" s="147" t="s">
        <v>34</v>
      </c>
      <c r="F70" s="148">
        <v>1631994</v>
      </c>
      <c r="G70" s="149">
        <v>0</v>
      </c>
      <c r="H70" s="149">
        <v>0</v>
      </c>
    </row>
    <row r="71" spans="1:8" x14ac:dyDescent="0.2">
      <c r="A71" s="351"/>
      <c r="B71" s="143"/>
      <c r="C71" s="143"/>
      <c r="D71" s="143"/>
      <c r="E71" s="147" t="s">
        <v>35</v>
      </c>
      <c r="F71" s="148">
        <v>707863</v>
      </c>
      <c r="G71" s="149">
        <v>0</v>
      </c>
      <c r="H71" s="149">
        <v>0</v>
      </c>
    </row>
    <row r="72" spans="1:8" x14ac:dyDescent="0.2">
      <c r="A72" s="349">
        <v>22</v>
      </c>
      <c r="B72" s="143">
        <v>31</v>
      </c>
      <c r="C72" s="143">
        <v>3300</v>
      </c>
      <c r="D72" s="143" t="s">
        <v>44</v>
      </c>
      <c r="E72" s="144" t="s">
        <v>21</v>
      </c>
      <c r="F72" s="145">
        <v>610613</v>
      </c>
      <c r="G72" s="146">
        <v>0</v>
      </c>
      <c r="H72" s="146">
        <v>0</v>
      </c>
    </row>
    <row r="73" spans="1:8" x14ac:dyDescent="0.2">
      <c r="A73" s="350"/>
      <c r="B73" s="143"/>
      <c r="C73" s="143"/>
      <c r="D73" s="143"/>
      <c r="E73" s="147" t="s">
        <v>35</v>
      </c>
      <c r="F73" s="148">
        <v>139917</v>
      </c>
      <c r="G73" s="149">
        <v>0</v>
      </c>
      <c r="H73" s="149">
        <v>0</v>
      </c>
    </row>
    <row r="74" spans="1:8" x14ac:dyDescent="0.2">
      <c r="A74" s="350"/>
      <c r="B74" s="143"/>
      <c r="C74" s="143"/>
      <c r="D74" s="143"/>
      <c r="E74" s="147" t="s">
        <v>22</v>
      </c>
      <c r="F74" s="148">
        <v>432928</v>
      </c>
      <c r="G74" s="149">
        <v>0</v>
      </c>
      <c r="H74" s="149">
        <v>0</v>
      </c>
    </row>
    <row r="75" spans="1:8" x14ac:dyDescent="0.2">
      <c r="A75" s="351"/>
      <c r="B75" s="143"/>
      <c r="C75" s="143"/>
      <c r="D75" s="143"/>
      <c r="E75" s="147" t="s">
        <v>23</v>
      </c>
      <c r="F75" s="148">
        <v>37768</v>
      </c>
      <c r="G75" s="149">
        <v>0</v>
      </c>
      <c r="H75" s="149">
        <v>0</v>
      </c>
    </row>
    <row r="76" spans="1:8" x14ac:dyDescent="0.2">
      <c r="A76" s="349">
        <v>23</v>
      </c>
      <c r="B76" s="143">
        <v>31</v>
      </c>
      <c r="C76" s="143">
        <v>3301</v>
      </c>
      <c r="D76" s="143" t="s">
        <v>45</v>
      </c>
      <c r="E76" s="144" t="s">
        <v>21</v>
      </c>
      <c r="F76" s="145">
        <v>771133</v>
      </c>
      <c r="G76" s="146">
        <v>0</v>
      </c>
      <c r="H76" s="146">
        <v>0</v>
      </c>
    </row>
    <row r="77" spans="1:8" x14ac:dyDescent="0.2">
      <c r="A77" s="350"/>
      <c r="B77" s="143"/>
      <c r="C77" s="143"/>
      <c r="D77" s="143"/>
      <c r="E77" s="147" t="s">
        <v>35</v>
      </c>
      <c r="F77" s="148">
        <v>31320</v>
      </c>
      <c r="G77" s="149">
        <v>0</v>
      </c>
      <c r="H77" s="149">
        <v>0</v>
      </c>
    </row>
    <row r="78" spans="1:8" x14ac:dyDescent="0.2">
      <c r="A78" s="350"/>
      <c r="B78" s="143"/>
      <c r="C78" s="143"/>
      <c r="D78" s="143"/>
      <c r="E78" s="147" t="s">
        <v>22</v>
      </c>
      <c r="F78" s="148">
        <v>728328</v>
      </c>
      <c r="G78" s="149">
        <v>0</v>
      </c>
      <c r="H78" s="149">
        <v>0</v>
      </c>
    </row>
    <row r="79" spans="1:8" x14ac:dyDescent="0.2">
      <c r="A79" s="351"/>
      <c r="B79" s="143"/>
      <c r="C79" s="143"/>
      <c r="D79" s="143"/>
      <c r="E79" s="147" t="s">
        <v>23</v>
      </c>
      <c r="F79" s="148">
        <v>11485</v>
      </c>
      <c r="G79" s="149">
        <v>0</v>
      </c>
      <c r="H79" s="149">
        <v>0</v>
      </c>
    </row>
    <row r="80" spans="1:8" x14ac:dyDescent="0.2">
      <c r="A80" s="349">
        <v>24</v>
      </c>
      <c r="B80" s="143">
        <v>31</v>
      </c>
      <c r="C80" s="143">
        <v>3303</v>
      </c>
      <c r="D80" s="143" t="s">
        <v>46</v>
      </c>
      <c r="E80" s="144" t="s">
        <v>21</v>
      </c>
      <c r="F80" s="145">
        <v>243107</v>
      </c>
      <c r="G80" s="146">
        <v>0</v>
      </c>
      <c r="H80" s="146">
        <v>0</v>
      </c>
    </row>
    <row r="81" spans="1:8" x14ac:dyDescent="0.2">
      <c r="A81" s="351"/>
      <c r="B81" s="143"/>
      <c r="C81" s="143"/>
      <c r="D81" s="143"/>
      <c r="E81" s="147" t="s">
        <v>22</v>
      </c>
      <c r="F81" s="148">
        <v>243107</v>
      </c>
      <c r="G81" s="149">
        <v>0</v>
      </c>
      <c r="H81" s="149">
        <v>0</v>
      </c>
    </row>
    <row r="82" spans="1:8" x14ac:dyDescent="0.2">
      <c r="A82" s="349">
        <v>25</v>
      </c>
      <c r="B82" s="143">
        <v>31</v>
      </c>
      <c r="C82" s="143">
        <v>3305</v>
      </c>
      <c r="D82" s="143" t="s">
        <v>48</v>
      </c>
      <c r="E82" s="144" t="s">
        <v>21</v>
      </c>
      <c r="F82" s="145">
        <v>174005</v>
      </c>
      <c r="G82" s="146">
        <v>0</v>
      </c>
      <c r="H82" s="146">
        <v>0</v>
      </c>
    </row>
    <row r="83" spans="1:8" x14ac:dyDescent="0.2">
      <c r="A83" s="350"/>
      <c r="B83" s="143"/>
      <c r="C83" s="143"/>
      <c r="D83" s="143"/>
      <c r="E83" s="147" t="s">
        <v>22</v>
      </c>
      <c r="F83" s="148">
        <v>173051</v>
      </c>
      <c r="G83" s="149">
        <v>0</v>
      </c>
      <c r="H83" s="149">
        <v>0</v>
      </c>
    </row>
    <row r="84" spans="1:8" x14ac:dyDescent="0.2">
      <c r="A84" s="351"/>
      <c r="B84" s="143"/>
      <c r="C84" s="143"/>
      <c r="D84" s="143"/>
      <c r="E84" s="147" t="s">
        <v>23</v>
      </c>
      <c r="F84" s="149">
        <v>954</v>
      </c>
      <c r="G84" s="149">
        <v>0</v>
      </c>
      <c r="H84" s="149">
        <v>0</v>
      </c>
    </row>
    <row r="85" spans="1:8" x14ac:dyDescent="0.2">
      <c r="A85" s="349">
        <v>26</v>
      </c>
      <c r="B85" s="143">
        <v>31</v>
      </c>
      <c r="C85" s="143">
        <v>3308</v>
      </c>
      <c r="D85" s="143" t="s">
        <v>49</v>
      </c>
      <c r="E85" s="144" t="s">
        <v>21</v>
      </c>
      <c r="F85" s="145">
        <v>9958794</v>
      </c>
      <c r="G85" s="145">
        <v>20150</v>
      </c>
      <c r="H85" s="145">
        <v>4245816</v>
      </c>
    </row>
    <row r="86" spans="1:8" x14ac:dyDescent="0.2">
      <c r="A86" s="350"/>
      <c r="B86" s="143"/>
      <c r="C86" s="143"/>
      <c r="D86" s="143"/>
      <c r="E86" s="147" t="s">
        <v>22</v>
      </c>
      <c r="F86" s="148">
        <v>2226318</v>
      </c>
      <c r="G86" s="148">
        <v>3795</v>
      </c>
      <c r="H86" s="149">
        <v>0</v>
      </c>
    </row>
    <row r="87" spans="1:8" x14ac:dyDescent="0.2">
      <c r="A87" s="351"/>
      <c r="B87" s="143"/>
      <c r="C87" s="143"/>
      <c r="D87" s="143"/>
      <c r="E87" s="147" t="s">
        <v>23</v>
      </c>
      <c r="F87" s="148">
        <v>7732476</v>
      </c>
      <c r="G87" s="148">
        <v>16355</v>
      </c>
      <c r="H87" s="148">
        <v>4245816</v>
      </c>
    </row>
    <row r="88" spans="1:8" x14ac:dyDescent="0.2">
      <c r="A88" s="349">
        <v>27</v>
      </c>
      <c r="B88" s="143">
        <v>31</v>
      </c>
      <c r="C88" s="143">
        <v>3309</v>
      </c>
      <c r="D88" s="143" t="s">
        <v>50</v>
      </c>
      <c r="E88" s="144" t="s">
        <v>21</v>
      </c>
      <c r="F88" s="145">
        <v>93368</v>
      </c>
      <c r="G88" s="146">
        <v>0</v>
      </c>
      <c r="H88" s="146">
        <v>0</v>
      </c>
    </row>
    <row r="89" spans="1:8" x14ac:dyDescent="0.2">
      <c r="A89" s="351"/>
      <c r="B89" s="143"/>
      <c r="C89" s="143"/>
      <c r="D89" s="143"/>
      <c r="E89" s="147" t="s">
        <v>22</v>
      </c>
      <c r="F89" s="148">
        <v>93368</v>
      </c>
      <c r="G89" s="149">
        <v>0</v>
      </c>
      <c r="H89" s="149">
        <v>0</v>
      </c>
    </row>
    <row r="90" spans="1:8" x14ac:dyDescent="0.2">
      <c r="A90" s="349">
        <v>28</v>
      </c>
      <c r="B90" s="143">
        <v>31</v>
      </c>
      <c r="C90" s="143">
        <v>4160</v>
      </c>
      <c r="D90" s="143" t="s">
        <v>51</v>
      </c>
      <c r="E90" s="144" t="s">
        <v>21</v>
      </c>
      <c r="F90" s="145">
        <v>792901</v>
      </c>
      <c r="G90" s="146">
        <v>0</v>
      </c>
      <c r="H90" s="146">
        <v>0</v>
      </c>
    </row>
    <row r="91" spans="1:8" x14ac:dyDescent="0.2">
      <c r="A91" s="350"/>
      <c r="B91" s="143"/>
      <c r="C91" s="143"/>
      <c r="D91" s="143"/>
      <c r="E91" s="147" t="s">
        <v>22</v>
      </c>
      <c r="F91" s="148">
        <v>637723</v>
      </c>
      <c r="G91" s="149">
        <v>0</v>
      </c>
      <c r="H91" s="149">
        <v>0</v>
      </c>
    </row>
    <row r="92" spans="1:8" x14ac:dyDescent="0.2">
      <c r="A92" s="351"/>
      <c r="B92" s="143"/>
      <c r="C92" s="143"/>
      <c r="D92" s="143"/>
      <c r="E92" s="147" t="s">
        <v>23</v>
      </c>
      <c r="F92" s="148">
        <v>155178</v>
      </c>
      <c r="G92" s="149">
        <v>0</v>
      </c>
      <c r="H92" s="149">
        <v>0</v>
      </c>
    </row>
    <row r="93" spans="1:8" x14ac:dyDescent="0.2">
      <c r="A93" s="349">
        <v>29</v>
      </c>
      <c r="B93" s="143">
        <v>31</v>
      </c>
      <c r="C93" s="143">
        <v>4161</v>
      </c>
      <c r="D93" s="143" t="s">
        <v>52</v>
      </c>
      <c r="E93" s="144" t="s">
        <v>21</v>
      </c>
      <c r="F93" s="145">
        <v>3093954</v>
      </c>
      <c r="G93" s="145">
        <v>2605</v>
      </c>
      <c r="H93" s="146">
        <v>0</v>
      </c>
    </row>
    <row r="94" spans="1:8" x14ac:dyDescent="0.2">
      <c r="A94" s="350"/>
      <c r="B94" s="143"/>
      <c r="C94" s="143"/>
      <c r="D94" s="143"/>
      <c r="E94" s="147" t="s">
        <v>34</v>
      </c>
      <c r="F94" s="148">
        <v>2826605</v>
      </c>
      <c r="G94" s="148">
        <v>2605</v>
      </c>
      <c r="H94" s="149">
        <v>0</v>
      </c>
    </row>
    <row r="95" spans="1:8" x14ac:dyDescent="0.2">
      <c r="A95" s="351"/>
      <c r="B95" s="143"/>
      <c r="C95" s="143"/>
      <c r="D95" s="143"/>
      <c r="E95" s="147" t="s">
        <v>22</v>
      </c>
      <c r="F95" s="148">
        <v>267349</v>
      </c>
      <c r="G95" s="149">
        <v>0</v>
      </c>
      <c r="H95" s="149">
        <v>0</v>
      </c>
    </row>
    <row r="96" spans="1:8" x14ac:dyDescent="0.2">
      <c r="A96" s="349">
        <v>30</v>
      </c>
      <c r="B96" s="143">
        <v>31</v>
      </c>
      <c r="C96" s="143">
        <v>4162</v>
      </c>
      <c r="D96" s="143" t="s">
        <v>53</v>
      </c>
      <c r="E96" s="144" t="s">
        <v>21</v>
      </c>
      <c r="F96" s="145">
        <v>77838</v>
      </c>
      <c r="G96" s="146">
        <v>0</v>
      </c>
      <c r="H96" s="146">
        <v>0</v>
      </c>
    </row>
    <row r="97" spans="1:8" x14ac:dyDescent="0.2">
      <c r="A97" s="351"/>
      <c r="B97" s="143"/>
      <c r="C97" s="143"/>
      <c r="D97" s="143"/>
      <c r="E97" s="147" t="s">
        <v>22</v>
      </c>
      <c r="F97" s="148">
        <v>77838</v>
      </c>
      <c r="G97" s="149">
        <v>0</v>
      </c>
      <c r="H97" s="149">
        <v>0</v>
      </c>
    </row>
    <row r="98" spans="1:8" x14ac:dyDescent="0.2">
      <c r="A98" s="349">
        <v>31</v>
      </c>
      <c r="B98" s="143">
        <v>31</v>
      </c>
      <c r="C98" s="143">
        <v>4163</v>
      </c>
      <c r="D98" s="143" t="s">
        <v>54</v>
      </c>
      <c r="E98" s="144" t="s">
        <v>21</v>
      </c>
      <c r="F98" s="145">
        <v>905136</v>
      </c>
      <c r="G98" s="146">
        <v>0</v>
      </c>
      <c r="H98" s="146">
        <v>0</v>
      </c>
    </row>
    <row r="99" spans="1:8" x14ac:dyDescent="0.2">
      <c r="A99" s="351"/>
      <c r="B99" s="143"/>
      <c r="C99" s="143"/>
      <c r="D99" s="143"/>
      <c r="E99" s="147" t="s">
        <v>22</v>
      </c>
      <c r="F99" s="148">
        <v>905136</v>
      </c>
      <c r="G99" s="149">
        <v>0</v>
      </c>
      <c r="H99" s="149">
        <v>0</v>
      </c>
    </row>
    <row r="100" spans="1:8" x14ac:dyDescent="0.2">
      <c r="A100" s="349">
        <v>32</v>
      </c>
      <c r="B100" s="143">
        <v>31</v>
      </c>
      <c r="C100" s="143">
        <v>4166</v>
      </c>
      <c r="D100" s="143" t="s">
        <v>56</v>
      </c>
      <c r="E100" s="144" t="s">
        <v>21</v>
      </c>
      <c r="F100" s="145">
        <v>1395774</v>
      </c>
      <c r="G100" s="146">
        <v>0</v>
      </c>
      <c r="H100" s="146">
        <v>0</v>
      </c>
    </row>
    <row r="101" spans="1:8" x14ac:dyDescent="0.2">
      <c r="A101" s="351"/>
      <c r="B101" s="143"/>
      <c r="C101" s="143"/>
      <c r="D101" s="143"/>
      <c r="E101" s="147" t="s">
        <v>22</v>
      </c>
      <c r="F101" s="148">
        <v>1395774</v>
      </c>
      <c r="G101" s="149">
        <v>0</v>
      </c>
      <c r="H101" s="149">
        <v>0</v>
      </c>
    </row>
    <row r="102" spans="1:8" x14ac:dyDescent="0.2">
      <c r="A102" s="349">
        <v>33</v>
      </c>
      <c r="B102" s="143">
        <v>34</v>
      </c>
      <c r="C102" s="143">
        <v>1066</v>
      </c>
      <c r="D102" s="143" t="s">
        <v>57</v>
      </c>
      <c r="E102" s="144" t="s">
        <v>21</v>
      </c>
      <c r="F102" s="145">
        <v>18753877</v>
      </c>
      <c r="G102" s="146">
        <v>0</v>
      </c>
      <c r="H102" s="145">
        <v>6226044</v>
      </c>
    </row>
    <row r="103" spans="1:8" x14ac:dyDescent="0.2">
      <c r="A103" s="350"/>
      <c r="B103" s="143"/>
      <c r="C103" s="143"/>
      <c r="D103" s="143"/>
      <c r="E103" s="147" t="s">
        <v>34</v>
      </c>
      <c r="F103" s="148">
        <v>5130240</v>
      </c>
      <c r="G103" s="149">
        <v>0</v>
      </c>
      <c r="H103" s="149">
        <v>0</v>
      </c>
    </row>
    <row r="104" spans="1:8" x14ac:dyDescent="0.2">
      <c r="A104" s="350"/>
      <c r="B104" s="143"/>
      <c r="C104" s="143"/>
      <c r="D104" s="143"/>
      <c r="E104" s="147" t="s">
        <v>22</v>
      </c>
      <c r="F104" s="148">
        <v>3221699</v>
      </c>
      <c r="G104" s="149">
        <v>0</v>
      </c>
      <c r="H104" s="148">
        <v>84752</v>
      </c>
    </row>
    <row r="105" spans="1:8" x14ac:dyDescent="0.2">
      <c r="A105" s="351"/>
      <c r="B105" s="143"/>
      <c r="C105" s="143"/>
      <c r="D105" s="143"/>
      <c r="E105" s="147" t="s">
        <v>23</v>
      </c>
      <c r="F105" s="148">
        <v>10401938</v>
      </c>
      <c r="G105" s="149">
        <v>0</v>
      </c>
      <c r="H105" s="148">
        <v>6141292</v>
      </c>
    </row>
    <row r="106" spans="1:8" x14ac:dyDescent="0.2">
      <c r="A106" s="349">
        <v>34</v>
      </c>
      <c r="B106" s="143">
        <v>34</v>
      </c>
      <c r="C106" s="143">
        <v>1467</v>
      </c>
      <c r="D106" s="143" t="s">
        <v>58</v>
      </c>
      <c r="E106" s="144" t="s">
        <v>21</v>
      </c>
      <c r="F106" s="145">
        <v>42265</v>
      </c>
      <c r="G106" s="146">
        <v>0</v>
      </c>
      <c r="H106" s="146">
        <v>0</v>
      </c>
    </row>
    <row r="107" spans="1:8" x14ac:dyDescent="0.2">
      <c r="A107" s="351"/>
      <c r="B107" s="143"/>
      <c r="C107" s="143"/>
      <c r="D107" s="143"/>
      <c r="E107" s="147" t="s">
        <v>23</v>
      </c>
      <c r="F107" s="148">
        <v>42265</v>
      </c>
      <c r="G107" s="149">
        <v>0</v>
      </c>
      <c r="H107" s="149">
        <v>0</v>
      </c>
    </row>
    <row r="108" spans="1:8" x14ac:dyDescent="0.2">
      <c r="A108" s="349">
        <v>35</v>
      </c>
      <c r="B108" s="143">
        <v>34</v>
      </c>
      <c r="C108" s="143">
        <v>1500</v>
      </c>
      <c r="D108" s="143" t="s">
        <v>59</v>
      </c>
      <c r="E108" s="144" t="s">
        <v>21</v>
      </c>
      <c r="F108" s="145">
        <v>83512</v>
      </c>
      <c r="G108" s="146">
        <v>0</v>
      </c>
      <c r="H108" s="146">
        <v>0</v>
      </c>
    </row>
    <row r="109" spans="1:8" x14ac:dyDescent="0.2">
      <c r="A109" s="351"/>
      <c r="B109" s="143"/>
      <c r="C109" s="143"/>
      <c r="D109" s="143"/>
      <c r="E109" s="147" t="s">
        <v>22</v>
      </c>
      <c r="F109" s="148">
        <v>83512</v>
      </c>
      <c r="G109" s="149">
        <v>0</v>
      </c>
      <c r="H109" s="149">
        <v>0</v>
      </c>
    </row>
    <row r="110" spans="1:8" x14ac:dyDescent="0.2">
      <c r="A110" s="349">
        <v>36</v>
      </c>
      <c r="B110" s="143">
        <v>34</v>
      </c>
      <c r="C110" s="143">
        <v>1501</v>
      </c>
      <c r="D110" s="143" t="s">
        <v>60</v>
      </c>
      <c r="E110" s="144" t="s">
        <v>21</v>
      </c>
      <c r="F110" s="145">
        <v>579921</v>
      </c>
      <c r="G110" s="146">
        <v>0</v>
      </c>
      <c r="H110" s="146">
        <v>0</v>
      </c>
    </row>
    <row r="111" spans="1:8" x14ac:dyDescent="0.2">
      <c r="A111" s="350"/>
      <c r="B111" s="143"/>
      <c r="C111" s="143"/>
      <c r="D111" s="143"/>
      <c r="E111" s="147" t="s">
        <v>22</v>
      </c>
      <c r="F111" s="148">
        <v>423478</v>
      </c>
      <c r="G111" s="149">
        <v>0</v>
      </c>
      <c r="H111" s="149">
        <v>0</v>
      </c>
    </row>
    <row r="112" spans="1:8" x14ac:dyDescent="0.2">
      <c r="A112" s="351"/>
      <c r="B112" s="143"/>
      <c r="C112" s="143"/>
      <c r="D112" s="143"/>
      <c r="E112" s="147" t="s">
        <v>23</v>
      </c>
      <c r="F112" s="148">
        <v>156443</v>
      </c>
      <c r="G112" s="149">
        <v>0</v>
      </c>
      <c r="H112" s="149">
        <v>0</v>
      </c>
    </row>
    <row r="113" spans="1:8" x14ac:dyDescent="0.2">
      <c r="A113" s="349">
        <v>37</v>
      </c>
      <c r="B113" s="143">
        <v>34</v>
      </c>
      <c r="C113" s="143">
        <v>2371</v>
      </c>
      <c r="D113" s="143" t="s">
        <v>61</v>
      </c>
      <c r="E113" s="144" t="s">
        <v>21</v>
      </c>
      <c r="F113" s="145">
        <v>1775664</v>
      </c>
      <c r="G113" s="146">
        <v>0</v>
      </c>
      <c r="H113" s="146">
        <v>0</v>
      </c>
    </row>
    <row r="114" spans="1:8" x14ac:dyDescent="0.2">
      <c r="A114" s="350"/>
      <c r="B114" s="143"/>
      <c r="C114" s="143"/>
      <c r="D114" s="143"/>
      <c r="E114" s="147" t="s">
        <v>35</v>
      </c>
      <c r="F114" s="148">
        <v>1677387</v>
      </c>
      <c r="G114" s="149">
        <v>0</v>
      </c>
      <c r="H114" s="149">
        <v>0</v>
      </c>
    </row>
    <row r="115" spans="1:8" x14ac:dyDescent="0.2">
      <c r="A115" s="351"/>
      <c r="B115" s="143"/>
      <c r="C115" s="143"/>
      <c r="D115" s="143"/>
      <c r="E115" s="147" t="s">
        <v>22</v>
      </c>
      <c r="F115" s="148">
        <v>98277</v>
      </c>
      <c r="G115" s="149">
        <v>0</v>
      </c>
      <c r="H115" s="149">
        <v>0</v>
      </c>
    </row>
    <row r="116" spans="1:8" x14ac:dyDescent="0.2">
      <c r="A116" s="349">
        <v>38</v>
      </c>
      <c r="B116" s="143">
        <v>34</v>
      </c>
      <c r="C116" s="143">
        <v>2372</v>
      </c>
      <c r="D116" s="143" t="s">
        <v>62</v>
      </c>
      <c r="E116" s="144" t="s">
        <v>21</v>
      </c>
      <c r="F116" s="145">
        <v>1389803</v>
      </c>
      <c r="G116" s="146">
        <v>0</v>
      </c>
      <c r="H116" s="146">
        <v>0</v>
      </c>
    </row>
    <row r="117" spans="1:8" x14ac:dyDescent="0.2">
      <c r="A117" s="350"/>
      <c r="B117" s="143"/>
      <c r="C117" s="143"/>
      <c r="D117" s="143"/>
      <c r="E117" s="147" t="s">
        <v>34</v>
      </c>
      <c r="F117" s="148">
        <v>473800</v>
      </c>
      <c r="G117" s="149">
        <v>0</v>
      </c>
      <c r="H117" s="149">
        <v>0</v>
      </c>
    </row>
    <row r="118" spans="1:8" x14ac:dyDescent="0.2">
      <c r="A118" s="350"/>
      <c r="B118" s="143"/>
      <c r="C118" s="143"/>
      <c r="D118" s="143"/>
      <c r="E118" s="147" t="s">
        <v>35</v>
      </c>
      <c r="F118" s="148">
        <v>690880</v>
      </c>
      <c r="G118" s="149">
        <v>0</v>
      </c>
      <c r="H118" s="149">
        <v>0</v>
      </c>
    </row>
    <row r="119" spans="1:8" x14ac:dyDescent="0.2">
      <c r="A119" s="350"/>
      <c r="B119" s="143"/>
      <c r="C119" s="143"/>
      <c r="D119" s="143"/>
      <c r="E119" s="147" t="s">
        <v>22</v>
      </c>
      <c r="F119" s="148">
        <v>217924</v>
      </c>
      <c r="G119" s="149">
        <v>0</v>
      </c>
      <c r="H119" s="149">
        <v>0</v>
      </c>
    </row>
    <row r="120" spans="1:8" x14ac:dyDescent="0.2">
      <c r="A120" s="351"/>
      <c r="B120" s="143"/>
      <c r="C120" s="143"/>
      <c r="D120" s="143"/>
      <c r="E120" s="147" t="s">
        <v>23</v>
      </c>
      <c r="F120" s="148">
        <v>7199</v>
      </c>
      <c r="G120" s="149">
        <v>0</v>
      </c>
      <c r="H120" s="149">
        <v>0</v>
      </c>
    </row>
    <row r="121" spans="1:8" x14ac:dyDescent="0.2">
      <c r="A121" s="349">
        <v>39</v>
      </c>
      <c r="B121" s="143">
        <v>34</v>
      </c>
      <c r="C121" s="143">
        <v>2374</v>
      </c>
      <c r="D121" s="143" t="s">
        <v>63</v>
      </c>
      <c r="E121" s="144" t="s">
        <v>21</v>
      </c>
      <c r="F121" s="145">
        <v>2435897</v>
      </c>
      <c r="G121" s="146">
        <v>0</v>
      </c>
      <c r="H121" s="146">
        <v>0</v>
      </c>
    </row>
    <row r="122" spans="1:8" x14ac:dyDescent="0.2">
      <c r="A122" s="350"/>
      <c r="B122" s="143"/>
      <c r="C122" s="143"/>
      <c r="D122" s="143"/>
      <c r="E122" s="147" t="s">
        <v>34</v>
      </c>
      <c r="F122" s="148">
        <v>90792</v>
      </c>
      <c r="G122" s="149">
        <v>0</v>
      </c>
      <c r="H122" s="149">
        <v>0</v>
      </c>
    </row>
    <row r="123" spans="1:8" x14ac:dyDescent="0.2">
      <c r="A123" s="350"/>
      <c r="B123" s="143"/>
      <c r="C123" s="143"/>
      <c r="D123" s="143"/>
      <c r="E123" s="147" t="s">
        <v>22</v>
      </c>
      <c r="F123" s="148">
        <v>2158571</v>
      </c>
      <c r="G123" s="149">
        <v>0</v>
      </c>
      <c r="H123" s="149">
        <v>0</v>
      </c>
    </row>
    <row r="124" spans="1:8" x14ac:dyDescent="0.2">
      <c r="A124" s="351"/>
      <c r="B124" s="143"/>
      <c r="C124" s="143"/>
      <c r="D124" s="143"/>
      <c r="E124" s="147" t="s">
        <v>23</v>
      </c>
      <c r="F124" s="148">
        <v>186534</v>
      </c>
      <c r="G124" s="149">
        <v>0</v>
      </c>
      <c r="H124" s="149">
        <v>0</v>
      </c>
    </row>
    <row r="125" spans="1:8" x14ac:dyDescent="0.2">
      <c r="A125" s="349">
        <v>40</v>
      </c>
      <c r="B125" s="143">
        <v>34</v>
      </c>
      <c r="C125" s="143">
        <v>2375</v>
      </c>
      <c r="D125" s="143" t="s">
        <v>64</v>
      </c>
      <c r="E125" s="144" t="s">
        <v>21</v>
      </c>
      <c r="F125" s="145">
        <v>395008</v>
      </c>
      <c r="G125" s="146">
        <v>0</v>
      </c>
      <c r="H125" s="146">
        <v>0</v>
      </c>
    </row>
    <row r="126" spans="1:8" x14ac:dyDescent="0.2">
      <c r="A126" s="350"/>
      <c r="B126" s="143"/>
      <c r="C126" s="143"/>
      <c r="D126" s="143"/>
      <c r="E126" s="147" t="s">
        <v>35</v>
      </c>
      <c r="F126" s="148">
        <v>357499</v>
      </c>
      <c r="G126" s="149">
        <v>0</v>
      </c>
      <c r="H126" s="149">
        <v>0</v>
      </c>
    </row>
    <row r="127" spans="1:8" x14ac:dyDescent="0.2">
      <c r="A127" s="350"/>
      <c r="B127" s="143"/>
      <c r="C127" s="143"/>
      <c r="D127" s="143"/>
      <c r="E127" s="147" t="s">
        <v>22</v>
      </c>
      <c r="F127" s="148">
        <v>28890</v>
      </c>
      <c r="G127" s="149">
        <v>0</v>
      </c>
      <c r="H127" s="149">
        <v>0</v>
      </c>
    </row>
    <row r="128" spans="1:8" x14ac:dyDescent="0.2">
      <c r="A128" s="351"/>
      <c r="B128" s="143"/>
      <c r="C128" s="143"/>
      <c r="D128" s="143"/>
      <c r="E128" s="147" t="s">
        <v>23</v>
      </c>
      <c r="F128" s="148">
        <v>8619</v>
      </c>
      <c r="G128" s="149">
        <v>0</v>
      </c>
      <c r="H128" s="149">
        <v>0</v>
      </c>
    </row>
    <row r="129" spans="1:8" x14ac:dyDescent="0.2">
      <c r="A129" s="349">
        <v>41</v>
      </c>
      <c r="B129" s="143">
        <v>34</v>
      </c>
      <c r="C129" s="143">
        <v>5792</v>
      </c>
      <c r="D129" s="143" t="s">
        <v>65</v>
      </c>
      <c r="E129" s="144" t="s">
        <v>21</v>
      </c>
      <c r="F129" s="145">
        <v>487026</v>
      </c>
      <c r="G129" s="146">
        <v>0</v>
      </c>
      <c r="H129" s="145">
        <v>107945</v>
      </c>
    </row>
    <row r="130" spans="1:8" x14ac:dyDescent="0.2">
      <c r="A130" s="350"/>
      <c r="B130" s="143"/>
      <c r="C130" s="143"/>
      <c r="D130" s="143"/>
      <c r="E130" s="147" t="s">
        <v>22</v>
      </c>
      <c r="F130" s="148">
        <v>277792</v>
      </c>
      <c r="G130" s="149">
        <v>0</v>
      </c>
      <c r="H130" s="149">
        <v>0</v>
      </c>
    </row>
    <row r="131" spans="1:8" x14ac:dyDescent="0.2">
      <c r="A131" s="351"/>
      <c r="B131" s="143"/>
      <c r="C131" s="143"/>
      <c r="D131" s="143"/>
      <c r="E131" s="147" t="s">
        <v>23</v>
      </c>
      <c r="F131" s="148">
        <v>209234</v>
      </c>
      <c r="G131" s="149">
        <v>0</v>
      </c>
      <c r="H131" s="148">
        <v>107945</v>
      </c>
    </row>
    <row r="132" spans="1:8" x14ac:dyDescent="0.2">
      <c r="A132" s="349">
        <v>42</v>
      </c>
      <c r="B132" s="143">
        <v>36</v>
      </c>
      <c r="C132" s="143">
        <v>270</v>
      </c>
      <c r="D132" s="143" t="s">
        <v>66</v>
      </c>
      <c r="E132" s="144" t="s">
        <v>21</v>
      </c>
      <c r="F132" s="145">
        <v>2298710</v>
      </c>
      <c r="G132" s="146">
        <v>0</v>
      </c>
      <c r="H132" s="145">
        <v>26863</v>
      </c>
    </row>
    <row r="133" spans="1:8" x14ac:dyDescent="0.2">
      <c r="A133" s="350"/>
      <c r="B133" s="143"/>
      <c r="C133" s="143"/>
      <c r="D133" s="143"/>
      <c r="E133" s="147" t="s">
        <v>34</v>
      </c>
      <c r="F133" s="148">
        <v>2260167</v>
      </c>
      <c r="G133" s="149">
        <v>0</v>
      </c>
      <c r="H133" s="149">
        <v>0</v>
      </c>
    </row>
    <row r="134" spans="1:8" x14ac:dyDescent="0.2">
      <c r="A134" s="350"/>
      <c r="B134" s="143"/>
      <c r="C134" s="143"/>
      <c r="D134" s="143"/>
      <c r="E134" s="147" t="s">
        <v>22</v>
      </c>
      <c r="F134" s="148">
        <v>4800</v>
      </c>
      <c r="G134" s="149">
        <v>0</v>
      </c>
      <c r="H134" s="149">
        <v>0</v>
      </c>
    </row>
    <row r="135" spans="1:8" x14ac:dyDescent="0.2">
      <c r="A135" s="351"/>
      <c r="B135" s="143"/>
      <c r="C135" s="143"/>
      <c r="D135" s="143"/>
      <c r="E135" s="147" t="s">
        <v>23</v>
      </c>
      <c r="F135" s="148">
        <v>33743</v>
      </c>
      <c r="G135" s="149">
        <v>0</v>
      </c>
      <c r="H135" s="148">
        <v>26863</v>
      </c>
    </row>
    <row r="136" spans="1:8" x14ac:dyDescent="0.2">
      <c r="A136" s="349">
        <v>43</v>
      </c>
      <c r="B136" s="143">
        <v>36</v>
      </c>
      <c r="C136" s="143">
        <v>362</v>
      </c>
      <c r="D136" s="143" t="s">
        <v>67</v>
      </c>
      <c r="E136" s="144" t="s">
        <v>21</v>
      </c>
      <c r="F136" s="145">
        <v>1511430</v>
      </c>
      <c r="G136" s="146">
        <v>0</v>
      </c>
      <c r="H136" s="145">
        <v>780554</v>
      </c>
    </row>
    <row r="137" spans="1:8" x14ac:dyDescent="0.2">
      <c r="A137" s="350"/>
      <c r="B137" s="143"/>
      <c r="C137" s="143"/>
      <c r="D137" s="143"/>
      <c r="E137" s="147" t="s">
        <v>22</v>
      </c>
      <c r="F137" s="148">
        <v>505104</v>
      </c>
      <c r="G137" s="149">
        <v>0</v>
      </c>
      <c r="H137" s="149">
        <v>0</v>
      </c>
    </row>
    <row r="138" spans="1:8" x14ac:dyDescent="0.2">
      <c r="A138" s="351"/>
      <c r="B138" s="143"/>
      <c r="C138" s="143"/>
      <c r="D138" s="143"/>
      <c r="E138" s="147" t="s">
        <v>23</v>
      </c>
      <c r="F138" s="148">
        <v>1006326</v>
      </c>
      <c r="G138" s="149">
        <v>0</v>
      </c>
      <c r="H138" s="148">
        <v>780554</v>
      </c>
    </row>
    <row r="139" spans="1:8" x14ac:dyDescent="0.2">
      <c r="A139" s="349">
        <v>44</v>
      </c>
      <c r="B139" s="143">
        <v>52</v>
      </c>
      <c r="C139" s="143">
        <v>3025</v>
      </c>
      <c r="D139" s="143" t="s">
        <v>68</v>
      </c>
      <c r="E139" s="144" t="s">
        <v>21</v>
      </c>
      <c r="F139" s="145">
        <v>10894031</v>
      </c>
      <c r="G139" s="146">
        <v>0</v>
      </c>
      <c r="H139" s="145">
        <v>217058</v>
      </c>
    </row>
    <row r="140" spans="1:8" x14ac:dyDescent="0.2">
      <c r="A140" s="350"/>
      <c r="B140" s="143"/>
      <c r="C140" s="143"/>
      <c r="D140" s="143"/>
      <c r="E140" s="147" t="s">
        <v>34</v>
      </c>
      <c r="F140" s="148">
        <v>5611314</v>
      </c>
      <c r="G140" s="149">
        <v>0</v>
      </c>
      <c r="H140" s="149">
        <v>0</v>
      </c>
    </row>
    <row r="141" spans="1:8" x14ac:dyDescent="0.2">
      <c r="A141" s="350"/>
      <c r="B141" s="143"/>
      <c r="C141" s="143"/>
      <c r="D141" s="143"/>
      <c r="E141" s="147" t="s">
        <v>35</v>
      </c>
      <c r="F141" s="148">
        <v>183193</v>
      </c>
      <c r="G141" s="149">
        <v>0</v>
      </c>
      <c r="H141" s="149">
        <v>0</v>
      </c>
    </row>
    <row r="142" spans="1:8" x14ac:dyDescent="0.2">
      <c r="A142" s="350"/>
      <c r="B142" s="143"/>
      <c r="C142" s="143"/>
      <c r="D142" s="143"/>
      <c r="E142" s="147" t="s">
        <v>22</v>
      </c>
      <c r="F142" s="148">
        <v>4869002</v>
      </c>
      <c r="G142" s="149">
        <v>0</v>
      </c>
      <c r="H142" s="149">
        <v>0</v>
      </c>
    </row>
    <row r="143" spans="1:8" x14ac:dyDescent="0.2">
      <c r="A143" s="351"/>
      <c r="B143" s="143"/>
      <c r="C143" s="143"/>
      <c r="D143" s="143"/>
      <c r="E143" s="147" t="s">
        <v>23</v>
      </c>
      <c r="F143" s="148">
        <v>230522</v>
      </c>
      <c r="G143" s="149">
        <v>0</v>
      </c>
      <c r="H143" s="148">
        <v>217058</v>
      </c>
    </row>
    <row r="144" spans="1:8" x14ac:dyDescent="0.2">
      <c r="A144" s="349">
        <v>45</v>
      </c>
      <c r="B144" s="143">
        <v>57</v>
      </c>
      <c r="C144" s="143">
        <v>761</v>
      </c>
      <c r="D144" s="143" t="s">
        <v>69</v>
      </c>
      <c r="E144" s="144" t="s">
        <v>21</v>
      </c>
      <c r="F144" s="145">
        <v>1494772</v>
      </c>
      <c r="G144" s="146">
        <v>0</v>
      </c>
      <c r="H144" s="145">
        <v>13416</v>
      </c>
    </row>
    <row r="145" spans="1:8" x14ac:dyDescent="0.2">
      <c r="A145" s="350"/>
      <c r="B145" s="143"/>
      <c r="C145" s="143"/>
      <c r="D145" s="143"/>
      <c r="E145" s="147" t="s">
        <v>34</v>
      </c>
      <c r="F145" s="148">
        <v>4858</v>
      </c>
      <c r="G145" s="149">
        <v>0</v>
      </c>
      <c r="H145" s="149">
        <v>0</v>
      </c>
    </row>
    <row r="146" spans="1:8" x14ac:dyDescent="0.2">
      <c r="A146" s="350"/>
      <c r="B146" s="143"/>
      <c r="C146" s="143"/>
      <c r="D146" s="143"/>
      <c r="E146" s="147" t="s">
        <v>22</v>
      </c>
      <c r="F146" s="148">
        <v>1476546</v>
      </c>
      <c r="G146" s="149">
        <v>0</v>
      </c>
      <c r="H146" s="149">
        <v>0</v>
      </c>
    </row>
    <row r="147" spans="1:8" x14ac:dyDescent="0.2">
      <c r="A147" s="351"/>
      <c r="B147" s="143"/>
      <c r="C147" s="143"/>
      <c r="D147" s="143"/>
      <c r="E147" s="147" t="s">
        <v>23</v>
      </c>
      <c r="F147" s="148">
        <v>13368</v>
      </c>
      <c r="G147" s="149">
        <v>0</v>
      </c>
      <c r="H147" s="148">
        <v>13416</v>
      </c>
    </row>
    <row r="148" spans="1:8" x14ac:dyDescent="0.2">
      <c r="A148" s="349">
        <v>46</v>
      </c>
      <c r="B148" s="143">
        <v>59</v>
      </c>
      <c r="C148" s="143">
        <v>3001</v>
      </c>
      <c r="D148" s="143" t="s">
        <v>70</v>
      </c>
      <c r="E148" s="144" t="s">
        <v>21</v>
      </c>
      <c r="F148" s="145">
        <v>3432767</v>
      </c>
      <c r="G148" s="146">
        <v>0</v>
      </c>
      <c r="H148" s="145">
        <v>1001934</v>
      </c>
    </row>
    <row r="149" spans="1:8" x14ac:dyDescent="0.2">
      <c r="A149" s="350"/>
      <c r="B149" s="143"/>
      <c r="C149" s="143"/>
      <c r="D149" s="143"/>
      <c r="E149" s="147" t="s">
        <v>22</v>
      </c>
      <c r="F149" s="148">
        <v>1819220</v>
      </c>
      <c r="G149" s="149">
        <v>0</v>
      </c>
      <c r="H149" s="149">
        <v>0</v>
      </c>
    </row>
    <row r="150" spans="1:8" x14ac:dyDescent="0.2">
      <c r="A150" s="351"/>
      <c r="B150" s="143"/>
      <c r="C150" s="143"/>
      <c r="D150" s="143"/>
      <c r="E150" s="147" t="s">
        <v>23</v>
      </c>
      <c r="F150" s="148">
        <v>1613547</v>
      </c>
      <c r="G150" s="149">
        <v>0</v>
      </c>
      <c r="H150" s="148">
        <v>1001934</v>
      </c>
    </row>
    <row r="151" spans="1:8" x14ac:dyDescent="0.2">
      <c r="A151" s="349">
        <v>47</v>
      </c>
      <c r="B151" s="143">
        <v>71</v>
      </c>
      <c r="C151" s="143">
        <v>4009</v>
      </c>
      <c r="D151" s="143" t="s">
        <v>71</v>
      </c>
      <c r="E151" s="144" t="s">
        <v>21</v>
      </c>
      <c r="F151" s="145">
        <v>10955438</v>
      </c>
      <c r="G151" s="146">
        <v>0</v>
      </c>
      <c r="H151" s="146">
        <v>0</v>
      </c>
    </row>
    <row r="152" spans="1:8" x14ac:dyDescent="0.2">
      <c r="A152" s="350"/>
      <c r="B152" s="143"/>
      <c r="C152" s="143"/>
      <c r="D152" s="143"/>
      <c r="E152" s="147" t="s">
        <v>34</v>
      </c>
      <c r="F152" s="148">
        <v>2590462</v>
      </c>
      <c r="G152" s="149">
        <v>0</v>
      </c>
      <c r="H152" s="149">
        <v>0</v>
      </c>
    </row>
    <row r="153" spans="1:8" x14ac:dyDescent="0.2">
      <c r="A153" s="350"/>
      <c r="B153" s="143"/>
      <c r="C153" s="143"/>
      <c r="D153" s="143"/>
      <c r="E153" s="147" t="s">
        <v>35</v>
      </c>
      <c r="F153" s="148">
        <v>3413165</v>
      </c>
      <c r="G153" s="149">
        <v>0</v>
      </c>
      <c r="H153" s="149">
        <v>0</v>
      </c>
    </row>
    <row r="154" spans="1:8" x14ac:dyDescent="0.2">
      <c r="A154" s="350"/>
      <c r="B154" s="143"/>
      <c r="C154" s="143"/>
      <c r="D154" s="143"/>
      <c r="E154" s="147" t="s">
        <v>22</v>
      </c>
      <c r="F154" s="148">
        <v>4905717</v>
      </c>
      <c r="G154" s="149">
        <v>0</v>
      </c>
      <c r="H154" s="149">
        <v>0</v>
      </c>
    </row>
    <row r="155" spans="1:8" x14ac:dyDescent="0.2">
      <c r="A155" s="351"/>
      <c r="B155" s="143"/>
      <c r="C155" s="143"/>
      <c r="D155" s="143"/>
      <c r="E155" s="147" t="s">
        <v>23</v>
      </c>
      <c r="F155" s="148">
        <v>46094</v>
      </c>
      <c r="G155" s="149">
        <v>0</v>
      </c>
      <c r="H155" s="149">
        <v>0</v>
      </c>
    </row>
    <row r="156" spans="1:8" x14ac:dyDescent="0.2">
      <c r="A156" s="349">
        <v>48</v>
      </c>
      <c r="B156" s="143">
        <v>71</v>
      </c>
      <c r="C156" s="143">
        <v>4010</v>
      </c>
      <c r="D156" s="143" t="s">
        <v>72</v>
      </c>
      <c r="E156" s="144" t="s">
        <v>21</v>
      </c>
      <c r="F156" s="145">
        <v>863024</v>
      </c>
      <c r="G156" s="146">
        <v>0</v>
      </c>
      <c r="H156" s="145">
        <v>456369</v>
      </c>
    </row>
    <row r="157" spans="1:8" x14ac:dyDescent="0.2">
      <c r="A157" s="350"/>
      <c r="B157" s="143"/>
      <c r="C157" s="143"/>
      <c r="D157" s="143"/>
      <c r="E157" s="147" t="s">
        <v>22</v>
      </c>
      <c r="F157" s="148">
        <v>220764</v>
      </c>
      <c r="G157" s="149">
        <v>0</v>
      </c>
      <c r="H157" s="149">
        <v>0</v>
      </c>
    </row>
    <row r="158" spans="1:8" x14ac:dyDescent="0.2">
      <c r="A158" s="351"/>
      <c r="B158" s="143"/>
      <c r="C158" s="143"/>
      <c r="D158" s="143"/>
      <c r="E158" s="147" t="s">
        <v>23</v>
      </c>
      <c r="F158" s="148">
        <v>642260</v>
      </c>
      <c r="G158" s="149">
        <v>0</v>
      </c>
      <c r="H158" s="148">
        <v>456369</v>
      </c>
    </row>
    <row r="159" spans="1:8" x14ac:dyDescent="0.2">
      <c r="A159" s="349">
        <v>49</v>
      </c>
      <c r="B159" s="143">
        <v>71</v>
      </c>
      <c r="C159" s="143">
        <v>4026</v>
      </c>
      <c r="D159" s="143" t="s">
        <v>136</v>
      </c>
      <c r="E159" s="144" t="s">
        <v>21</v>
      </c>
      <c r="F159" s="145">
        <v>46243</v>
      </c>
      <c r="G159" s="146">
        <v>0</v>
      </c>
      <c r="H159" s="146">
        <v>0</v>
      </c>
    </row>
    <row r="160" spans="1:8" x14ac:dyDescent="0.2">
      <c r="A160" s="351"/>
      <c r="B160" s="143"/>
      <c r="C160" s="143"/>
      <c r="D160" s="143"/>
      <c r="E160" s="147" t="s">
        <v>22</v>
      </c>
      <c r="F160" s="148">
        <v>46243</v>
      </c>
      <c r="G160" s="149">
        <v>0</v>
      </c>
      <c r="H160" s="149">
        <v>0</v>
      </c>
    </row>
    <row r="161" spans="1:8" x14ac:dyDescent="0.2">
      <c r="A161" s="349">
        <v>50</v>
      </c>
      <c r="B161" s="143">
        <v>71</v>
      </c>
      <c r="C161" s="143">
        <v>4102</v>
      </c>
      <c r="D161" s="143" t="s">
        <v>73</v>
      </c>
      <c r="E161" s="144" t="s">
        <v>21</v>
      </c>
      <c r="F161" s="145">
        <v>4510613</v>
      </c>
      <c r="G161" s="146">
        <v>0</v>
      </c>
      <c r="H161" s="145">
        <v>13667</v>
      </c>
    </row>
    <row r="162" spans="1:8" x14ac:dyDescent="0.2">
      <c r="A162" s="350"/>
      <c r="B162" s="143"/>
      <c r="C162" s="143"/>
      <c r="D162" s="143"/>
      <c r="E162" s="147" t="s">
        <v>35</v>
      </c>
      <c r="F162" s="148">
        <v>2403765</v>
      </c>
      <c r="G162" s="149">
        <v>0</v>
      </c>
      <c r="H162" s="149">
        <v>0</v>
      </c>
    </row>
    <row r="163" spans="1:8" x14ac:dyDescent="0.2">
      <c r="A163" s="350"/>
      <c r="B163" s="143"/>
      <c r="C163" s="143"/>
      <c r="D163" s="143"/>
      <c r="E163" s="147" t="s">
        <v>22</v>
      </c>
      <c r="F163" s="148">
        <v>2093181</v>
      </c>
      <c r="G163" s="149">
        <v>0</v>
      </c>
      <c r="H163" s="149">
        <v>0</v>
      </c>
    </row>
    <row r="164" spans="1:8" x14ac:dyDescent="0.2">
      <c r="A164" s="351"/>
      <c r="B164" s="143"/>
      <c r="C164" s="143"/>
      <c r="D164" s="143"/>
      <c r="E164" s="147" t="s">
        <v>23</v>
      </c>
      <c r="F164" s="148">
        <v>13667</v>
      </c>
      <c r="G164" s="149">
        <v>0</v>
      </c>
      <c r="H164" s="148">
        <v>13667</v>
      </c>
    </row>
    <row r="165" spans="1:8" x14ac:dyDescent="0.2">
      <c r="A165" s="349">
        <v>51</v>
      </c>
      <c r="B165" s="143">
        <v>71</v>
      </c>
      <c r="C165" s="143">
        <v>4103</v>
      </c>
      <c r="D165" s="143" t="s">
        <v>74</v>
      </c>
      <c r="E165" s="144" t="s">
        <v>21</v>
      </c>
      <c r="F165" s="145">
        <v>190542</v>
      </c>
      <c r="G165" s="146">
        <v>0</v>
      </c>
      <c r="H165" s="145">
        <v>70782</v>
      </c>
    </row>
    <row r="166" spans="1:8" x14ac:dyDescent="0.2">
      <c r="A166" s="350"/>
      <c r="B166" s="143"/>
      <c r="C166" s="143"/>
      <c r="D166" s="143"/>
      <c r="E166" s="147" t="s">
        <v>22</v>
      </c>
      <c r="F166" s="148">
        <v>80760</v>
      </c>
      <c r="G166" s="149">
        <v>0</v>
      </c>
      <c r="H166" s="149">
        <v>0</v>
      </c>
    </row>
    <row r="167" spans="1:8" x14ac:dyDescent="0.2">
      <c r="A167" s="351"/>
      <c r="B167" s="143"/>
      <c r="C167" s="143"/>
      <c r="D167" s="143"/>
      <c r="E167" s="147" t="s">
        <v>23</v>
      </c>
      <c r="F167" s="148">
        <v>109782</v>
      </c>
      <c r="G167" s="149">
        <v>0</v>
      </c>
      <c r="H167" s="148">
        <v>70782</v>
      </c>
    </row>
    <row r="168" spans="1:8" x14ac:dyDescent="0.2">
      <c r="A168" s="349">
        <v>52</v>
      </c>
      <c r="B168" s="143">
        <v>71</v>
      </c>
      <c r="C168" s="143">
        <v>4104</v>
      </c>
      <c r="D168" s="143" t="s">
        <v>75</v>
      </c>
      <c r="E168" s="144" t="s">
        <v>21</v>
      </c>
      <c r="F168" s="145">
        <v>152810</v>
      </c>
      <c r="G168" s="146">
        <v>0</v>
      </c>
      <c r="H168" s="146">
        <v>0</v>
      </c>
    </row>
    <row r="169" spans="1:8" x14ac:dyDescent="0.2">
      <c r="A169" s="351"/>
      <c r="B169" s="143"/>
      <c r="C169" s="143"/>
      <c r="D169" s="143"/>
      <c r="E169" s="147" t="s">
        <v>22</v>
      </c>
      <c r="F169" s="148">
        <v>152810</v>
      </c>
      <c r="G169" s="149">
        <v>0</v>
      </c>
      <c r="H169" s="149">
        <v>0</v>
      </c>
    </row>
    <row r="170" spans="1:8" x14ac:dyDescent="0.2">
      <c r="A170" s="349">
        <v>53</v>
      </c>
      <c r="B170" s="143">
        <v>71</v>
      </c>
      <c r="C170" s="143">
        <v>4106</v>
      </c>
      <c r="D170" s="143" t="s">
        <v>76</v>
      </c>
      <c r="E170" s="144" t="s">
        <v>21</v>
      </c>
      <c r="F170" s="145">
        <v>1116149</v>
      </c>
      <c r="G170" s="146">
        <v>0</v>
      </c>
      <c r="H170" s="146">
        <v>0</v>
      </c>
    </row>
    <row r="171" spans="1:8" x14ac:dyDescent="0.2">
      <c r="A171" s="351"/>
      <c r="B171" s="143"/>
      <c r="C171" s="143"/>
      <c r="D171" s="143"/>
      <c r="E171" s="147" t="s">
        <v>22</v>
      </c>
      <c r="F171" s="148">
        <v>1116149</v>
      </c>
      <c r="G171" s="149">
        <v>0</v>
      </c>
      <c r="H171" s="149">
        <v>0</v>
      </c>
    </row>
    <row r="172" spans="1:8" x14ac:dyDescent="0.2">
      <c r="A172" s="349">
        <v>54</v>
      </c>
      <c r="B172" s="143">
        <v>74</v>
      </c>
      <c r="C172" s="143">
        <v>4095</v>
      </c>
      <c r="D172" s="143" t="s">
        <v>77</v>
      </c>
      <c r="E172" s="144" t="s">
        <v>21</v>
      </c>
      <c r="F172" s="145">
        <v>6762196</v>
      </c>
      <c r="G172" s="146">
        <v>0</v>
      </c>
      <c r="H172" s="145">
        <v>3649515</v>
      </c>
    </row>
    <row r="173" spans="1:8" x14ac:dyDescent="0.2">
      <c r="A173" s="350"/>
      <c r="B173" s="143"/>
      <c r="C173" s="143"/>
      <c r="D173" s="143"/>
      <c r="E173" s="147" t="s">
        <v>22</v>
      </c>
      <c r="F173" s="148">
        <v>2139618</v>
      </c>
      <c r="G173" s="149">
        <v>0</v>
      </c>
      <c r="H173" s="149">
        <v>0</v>
      </c>
    </row>
    <row r="174" spans="1:8" x14ac:dyDescent="0.2">
      <c r="A174" s="351"/>
      <c r="B174" s="143"/>
      <c r="C174" s="143"/>
      <c r="D174" s="143"/>
      <c r="E174" s="147" t="s">
        <v>23</v>
      </c>
      <c r="F174" s="148">
        <v>4622578</v>
      </c>
      <c r="G174" s="149">
        <v>0</v>
      </c>
      <c r="H174" s="148">
        <v>3649515</v>
      </c>
    </row>
    <row r="175" spans="1:8" x14ac:dyDescent="0.2">
      <c r="A175" s="349">
        <v>55</v>
      </c>
      <c r="B175" s="143">
        <v>74</v>
      </c>
      <c r="C175" s="143">
        <v>4097</v>
      </c>
      <c r="D175" s="143" t="s">
        <v>79</v>
      </c>
      <c r="E175" s="144" t="s">
        <v>21</v>
      </c>
      <c r="F175" s="145">
        <v>414225</v>
      </c>
      <c r="G175" s="146">
        <v>0</v>
      </c>
      <c r="H175" s="146">
        <v>0</v>
      </c>
    </row>
    <row r="176" spans="1:8" x14ac:dyDescent="0.2">
      <c r="A176" s="350"/>
      <c r="B176" s="143"/>
      <c r="C176" s="143"/>
      <c r="D176" s="143"/>
      <c r="E176" s="147" t="s">
        <v>22</v>
      </c>
      <c r="F176" s="148">
        <v>61805</v>
      </c>
      <c r="G176" s="149">
        <v>0</v>
      </c>
      <c r="H176" s="149">
        <v>0</v>
      </c>
    </row>
    <row r="177" spans="1:8" x14ac:dyDescent="0.2">
      <c r="A177" s="351"/>
      <c r="B177" s="143"/>
      <c r="C177" s="143"/>
      <c r="D177" s="143"/>
      <c r="E177" s="147" t="s">
        <v>23</v>
      </c>
      <c r="F177" s="148">
        <v>352420</v>
      </c>
      <c r="G177" s="149">
        <v>0</v>
      </c>
      <c r="H177" s="149">
        <v>0</v>
      </c>
    </row>
    <row r="178" spans="1:8" x14ac:dyDescent="0.2">
      <c r="A178" s="349">
        <v>56</v>
      </c>
      <c r="B178" s="143">
        <v>74</v>
      </c>
      <c r="C178" s="143">
        <v>4098</v>
      </c>
      <c r="D178" s="143" t="s">
        <v>80</v>
      </c>
      <c r="E178" s="144" t="s">
        <v>21</v>
      </c>
      <c r="F178" s="145">
        <v>615104</v>
      </c>
      <c r="G178" s="146">
        <v>0</v>
      </c>
      <c r="H178" s="146">
        <v>602</v>
      </c>
    </row>
    <row r="179" spans="1:8" x14ac:dyDescent="0.2">
      <c r="A179" s="350"/>
      <c r="B179" s="143"/>
      <c r="C179" s="143"/>
      <c r="D179" s="143"/>
      <c r="E179" s="147" t="s">
        <v>22</v>
      </c>
      <c r="F179" s="148">
        <v>480844</v>
      </c>
      <c r="G179" s="149">
        <v>0</v>
      </c>
      <c r="H179" s="149">
        <v>0</v>
      </c>
    </row>
    <row r="180" spans="1:8" x14ac:dyDescent="0.2">
      <c r="A180" s="351"/>
      <c r="B180" s="143"/>
      <c r="C180" s="143"/>
      <c r="D180" s="143"/>
      <c r="E180" s="147" t="s">
        <v>23</v>
      </c>
      <c r="F180" s="148">
        <v>134260</v>
      </c>
      <c r="G180" s="149">
        <v>0</v>
      </c>
      <c r="H180" s="149">
        <v>602</v>
      </c>
    </row>
    <row r="181" spans="1:8" x14ac:dyDescent="0.2">
      <c r="A181" s="349">
        <v>57</v>
      </c>
      <c r="B181" s="143">
        <v>74</v>
      </c>
      <c r="C181" s="143">
        <v>4099</v>
      </c>
      <c r="D181" s="143" t="s">
        <v>81</v>
      </c>
      <c r="E181" s="144" t="s">
        <v>21</v>
      </c>
      <c r="F181" s="145">
        <v>2362522</v>
      </c>
      <c r="G181" s="145">
        <v>3510</v>
      </c>
      <c r="H181" s="146">
        <v>0</v>
      </c>
    </row>
    <row r="182" spans="1:8" x14ac:dyDescent="0.2">
      <c r="A182" s="350"/>
      <c r="B182" s="143"/>
      <c r="C182" s="143"/>
      <c r="D182" s="143"/>
      <c r="E182" s="147" t="s">
        <v>34</v>
      </c>
      <c r="F182" s="148">
        <v>1606200</v>
      </c>
      <c r="G182" s="148">
        <v>2820</v>
      </c>
      <c r="H182" s="149">
        <v>0</v>
      </c>
    </row>
    <row r="183" spans="1:8" x14ac:dyDescent="0.2">
      <c r="A183" s="351"/>
      <c r="B183" s="143"/>
      <c r="C183" s="143"/>
      <c r="D183" s="143"/>
      <c r="E183" s="147" t="s">
        <v>22</v>
      </c>
      <c r="F183" s="148">
        <v>756322</v>
      </c>
      <c r="G183" s="149">
        <v>690</v>
      </c>
      <c r="H183" s="149">
        <v>0</v>
      </c>
    </row>
    <row r="184" spans="1:8" x14ac:dyDescent="0.2">
      <c r="A184" s="349">
        <v>58</v>
      </c>
      <c r="B184" s="143">
        <v>75</v>
      </c>
      <c r="C184" s="143">
        <v>4008</v>
      </c>
      <c r="D184" s="143" t="s">
        <v>128</v>
      </c>
      <c r="E184" s="144" t="s">
        <v>21</v>
      </c>
      <c r="F184" s="145">
        <v>6145016</v>
      </c>
      <c r="G184" s="146">
        <v>0</v>
      </c>
      <c r="H184" s="146">
        <v>0</v>
      </c>
    </row>
    <row r="185" spans="1:8" x14ac:dyDescent="0.2">
      <c r="A185" s="350"/>
      <c r="B185" s="143"/>
      <c r="C185" s="143"/>
      <c r="D185" s="143"/>
      <c r="E185" s="147" t="s">
        <v>34</v>
      </c>
      <c r="F185" s="148">
        <v>1086141</v>
      </c>
      <c r="G185" s="149">
        <v>0</v>
      </c>
      <c r="H185" s="149">
        <v>0</v>
      </c>
    </row>
    <row r="186" spans="1:8" x14ac:dyDescent="0.2">
      <c r="A186" s="350"/>
      <c r="B186" s="143"/>
      <c r="C186" s="143"/>
      <c r="D186" s="143"/>
      <c r="E186" s="147" t="s">
        <v>22</v>
      </c>
      <c r="F186" s="148">
        <v>5049001</v>
      </c>
      <c r="G186" s="149">
        <v>0</v>
      </c>
      <c r="H186" s="149">
        <v>0</v>
      </c>
    </row>
    <row r="187" spans="1:8" x14ac:dyDescent="0.2">
      <c r="A187" s="351"/>
      <c r="B187" s="143"/>
      <c r="C187" s="143"/>
      <c r="D187" s="143"/>
      <c r="E187" s="147" t="s">
        <v>23</v>
      </c>
      <c r="F187" s="148">
        <v>9874</v>
      </c>
      <c r="G187" s="149">
        <v>0</v>
      </c>
      <c r="H187" s="149">
        <v>0</v>
      </c>
    </row>
    <row r="188" spans="1:8" x14ac:dyDescent="0.2">
      <c r="A188" s="349">
        <v>59</v>
      </c>
      <c r="B188" s="143">
        <v>75</v>
      </c>
      <c r="C188" s="143">
        <v>4018</v>
      </c>
      <c r="D188" s="143" t="s">
        <v>82</v>
      </c>
      <c r="E188" s="144" t="s">
        <v>21</v>
      </c>
      <c r="F188" s="145">
        <v>24793</v>
      </c>
      <c r="G188" s="146">
        <v>0</v>
      </c>
      <c r="H188" s="146">
        <v>0</v>
      </c>
    </row>
    <row r="189" spans="1:8" x14ac:dyDescent="0.2">
      <c r="A189" s="350"/>
      <c r="B189" s="143"/>
      <c r="C189" s="143"/>
      <c r="D189" s="143"/>
      <c r="E189" s="147" t="s">
        <v>22</v>
      </c>
      <c r="F189" s="148">
        <v>14634</v>
      </c>
      <c r="G189" s="149">
        <v>0</v>
      </c>
      <c r="H189" s="149">
        <v>0</v>
      </c>
    </row>
    <row r="190" spans="1:8" x14ac:dyDescent="0.2">
      <c r="A190" s="351"/>
      <c r="B190" s="143"/>
      <c r="C190" s="143"/>
      <c r="D190" s="143"/>
      <c r="E190" s="147" t="s">
        <v>23</v>
      </c>
      <c r="F190" s="148">
        <v>10159</v>
      </c>
      <c r="G190" s="149">
        <v>0</v>
      </c>
      <c r="H190" s="149">
        <v>0</v>
      </c>
    </row>
    <row r="191" spans="1:8" x14ac:dyDescent="0.2">
      <c r="A191" s="349">
        <v>60</v>
      </c>
      <c r="B191" s="143">
        <v>75</v>
      </c>
      <c r="C191" s="143">
        <v>4022</v>
      </c>
      <c r="D191" s="143" t="s">
        <v>83</v>
      </c>
      <c r="E191" s="144" t="s">
        <v>21</v>
      </c>
      <c r="F191" s="145">
        <v>28608</v>
      </c>
      <c r="G191" s="146">
        <v>0</v>
      </c>
      <c r="H191" s="146">
        <v>0</v>
      </c>
    </row>
    <row r="192" spans="1:8" x14ac:dyDescent="0.2">
      <c r="A192" s="351"/>
      <c r="B192" s="143"/>
      <c r="C192" s="143"/>
      <c r="D192" s="143"/>
      <c r="E192" s="147" t="s">
        <v>35</v>
      </c>
      <c r="F192" s="148">
        <v>28608</v>
      </c>
      <c r="G192" s="149">
        <v>0</v>
      </c>
      <c r="H192" s="149">
        <v>0</v>
      </c>
    </row>
    <row r="193" spans="1:8" x14ac:dyDescent="0.2">
      <c r="A193" s="349">
        <v>61</v>
      </c>
      <c r="B193" s="143">
        <v>75</v>
      </c>
      <c r="C193" s="143">
        <v>4101</v>
      </c>
      <c r="D193" s="143" t="s">
        <v>84</v>
      </c>
      <c r="E193" s="144" t="s">
        <v>21</v>
      </c>
      <c r="F193" s="145">
        <v>5967176</v>
      </c>
      <c r="G193" s="146">
        <v>0</v>
      </c>
      <c r="H193" s="145">
        <v>2237505</v>
      </c>
    </row>
    <row r="194" spans="1:8" x14ac:dyDescent="0.2">
      <c r="A194" s="350"/>
      <c r="B194" s="143"/>
      <c r="C194" s="143"/>
      <c r="D194" s="143"/>
      <c r="E194" s="147" t="s">
        <v>22</v>
      </c>
      <c r="F194" s="148">
        <v>2390148</v>
      </c>
      <c r="G194" s="149">
        <v>0</v>
      </c>
      <c r="H194" s="149">
        <v>0</v>
      </c>
    </row>
    <row r="195" spans="1:8" x14ac:dyDescent="0.2">
      <c r="A195" s="351"/>
      <c r="B195" s="143"/>
      <c r="C195" s="143"/>
      <c r="D195" s="143"/>
      <c r="E195" s="147" t="s">
        <v>23</v>
      </c>
      <c r="F195" s="148">
        <v>3577028</v>
      </c>
      <c r="G195" s="149">
        <v>0</v>
      </c>
      <c r="H195" s="148">
        <v>2237505</v>
      </c>
    </row>
    <row r="196" spans="1:8" x14ac:dyDescent="0.2">
      <c r="A196" s="349">
        <v>62</v>
      </c>
      <c r="B196" s="143">
        <v>76</v>
      </c>
      <c r="C196" s="143">
        <v>4014</v>
      </c>
      <c r="D196" s="143" t="s">
        <v>85</v>
      </c>
      <c r="E196" s="144" t="s">
        <v>21</v>
      </c>
      <c r="F196" s="145">
        <v>25478168</v>
      </c>
      <c r="G196" s="146">
        <v>0</v>
      </c>
      <c r="H196" s="146">
        <v>0</v>
      </c>
    </row>
    <row r="197" spans="1:8" x14ac:dyDescent="0.2">
      <c r="A197" s="350"/>
      <c r="B197" s="143"/>
      <c r="C197" s="143"/>
      <c r="D197" s="143"/>
      <c r="E197" s="147" t="s">
        <v>34</v>
      </c>
      <c r="F197" s="148">
        <v>9032185</v>
      </c>
      <c r="G197" s="149">
        <v>0</v>
      </c>
      <c r="H197" s="149">
        <v>0</v>
      </c>
    </row>
    <row r="198" spans="1:8" x14ac:dyDescent="0.2">
      <c r="A198" s="350"/>
      <c r="B198" s="143"/>
      <c r="C198" s="143"/>
      <c r="D198" s="143"/>
      <c r="E198" s="147" t="s">
        <v>35</v>
      </c>
      <c r="F198" s="148">
        <v>15384103</v>
      </c>
      <c r="G198" s="149">
        <v>0</v>
      </c>
      <c r="H198" s="149">
        <v>0</v>
      </c>
    </row>
    <row r="199" spans="1:8" x14ac:dyDescent="0.2">
      <c r="A199" s="350"/>
      <c r="B199" s="143"/>
      <c r="C199" s="143"/>
      <c r="D199" s="143"/>
      <c r="E199" s="147" t="s">
        <v>22</v>
      </c>
      <c r="F199" s="148">
        <v>1060941</v>
      </c>
      <c r="G199" s="149">
        <v>0</v>
      </c>
      <c r="H199" s="149">
        <v>0</v>
      </c>
    </row>
    <row r="200" spans="1:8" x14ac:dyDescent="0.2">
      <c r="A200" s="351"/>
      <c r="B200" s="143"/>
      <c r="C200" s="143"/>
      <c r="D200" s="143"/>
      <c r="E200" s="147" t="s">
        <v>23</v>
      </c>
      <c r="F200" s="149">
        <v>939</v>
      </c>
      <c r="G200" s="149">
        <v>0</v>
      </c>
      <c r="H200" s="149">
        <v>0</v>
      </c>
    </row>
    <row r="201" spans="1:8" x14ac:dyDescent="0.2">
      <c r="A201" s="349">
        <v>63</v>
      </c>
      <c r="B201" s="143">
        <v>76</v>
      </c>
      <c r="C201" s="143">
        <v>4016</v>
      </c>
      <c r="D201" s="143" t="s">
        <v>140</v>
      </c>
      <c r="E201" s="144" t="s">
        <v>21</v>
      </c>
      <c r="F201" s="145">
        <v>13806162</v>
      </c>
      <c r="G201" s="146">
        <v>0</v>
      </c>
      <c r="H201" s="145">
        <v>2888565</v>
      </c>
    </row>
    <row r="202" spans="1:8" x14ac:dyDescent="0.2">
      <c r="A202" s="350"/>
      <c r="B202" s="143"/>
      <c r="C202" s="143"/>
      <c r="D202" s="143"/>
      <c r="E202" s="147" t="s">
        <v>22</v>
      </c>
      <c r="F202" s="148">
        <v>8833457</v>
      </c>
      <c r="G202" s="149">
        <v>0</v>
      </c>
      <c r="H202" s="149">
        <v>0</v>
      </c>
    </row>
    <row r="203" spans="1:8" x14ac:dyDescent="0.2">
      <c r="A203" s="351"/>
      <c r="B203" s="143"/>
      <c r="C203" s="143"/>
      <c r="D203" s="143"/>
      <c r="E203" s="147" t="s">
        <v>23</v>
      </c>
      <c r="F203" s="148">
        <v>4972705</v>
      </c>
      <c r="G203" s="149">
        <v>0</v>
      </c>
      <c r="H203" s="148">
        <v>2888565</v>
      </c>
    </row>
    <row r="204" spans="1:8" x14ac:dyDescent="0.2">
      <c r="A204" s="349">
        <v>64</v>
      </c>
      <c r="B204" s="143">
        <v>76</v>
      </c>
      <c r="C204" s="143">
        <v>4100</v>
      </c>
      <c r="D204" s="143" t="s">
        <v>86</v>
      </c>
      <c r="E204" s="144" t="s">
        <v>21</v>
      </c>
      <c r="F204" s="145">
        <v>2734926</v>
      </c>
      <c r="G204" s="146">
        <v>0</v>
      </c>
      <c r="H204" s="146">
        <v>0</v>
      </c>
    </row>
    <row r="205" spans="1:8" x14ac:dyDescent="0.2">
      <c r="A205" s="351"/>
      <c r="B205" s="143"/>
      <c r="C205" s="143"/>
      <c r="D205" s="143"/>
      <c r="E205" s="147" t="s">
        <v>22</v>
      </c>
      <c r="F205" s="148">
        <v>2734926</v>
      </c>
      <c r="G205" s="149">
        <v>0</v>
      </c>
      <c r="H205" s="149">
        <v>0</v>
      </c>
    </row>
    <row r="206" spans="1:8" x14ac:dyDescent="0.2">
      <c r="A206" s="349">
        <v>65</v>
      </c>
      <c r="B206" s="143">
        <v>76</v>
      </c>
      <c r="C206" s="143">
        <v>4101</v>
      </c>
      <c r="D206" s="143" t="s">
        <v>87</v>
      </c>
      <c r="E206" s="144" t="s">
        <v>21</v>
      </c>
      <c r="F206" s="145">
        <v>346052</v>
      </c>
      <c r="G206" s="146">
        <v>0</v>
      </c>
      <c r="H206" s="145">
        <v>4710</v>
      </c>
    </row>
    <row r="207" spans="1:8" x14ac:dyDescent="0.2">
      <c r="A207" s="350"/>
      <c r="B207" s="143"/>
      <c r="C207" s="143"/>
      <c r="D207" s="143"/>
      <c r="E207" s="147" t="s">
        <v>22</v>
      </c>
      <c r="F207" s="148">
        <v>341288</v>
      </c>
      <c r="G207" s="149">
        <v>0</v>
      </c>
      <c r="H207" s="149">
        <v>0</v>
      </c>
    </row>
    <row r="208" spans="1:8" x14ac:dyDescent="0.2">
      <c r="A208" s="351"/>
      <c r="B208" s="143"/>
      <c r="C208" s="143"/>
      <c r="D208" s="143"/>
      <c r="E208" s="147" t="s">
        <v>23</v>
      </c>
      <c r="F208" s="148">
        <v>4764</v>
      </c>
      <c r="G208" s="149">
        <v>0</v>
      </c>
      <c r="H208" s="148">
        <v>4710</v>
      </c>
    </row>
    <row r="209" spans="1:8" x14ac:dyDescent="0.2">
      <c r="A209" s="349">
        <v>66</v>
      </c>
      <c r="B209" s="143">
        <v>92</v>
      </c>
      <c r="C209" s="143">
        <v>1000</v>
      </c>
      <c r="D209" s="143" t="s">
        <v>88</v>
      </c>
      <c r="E209" s="144" t="s">
        <v>21</v>
      </c>
      <c r="F209" s="145">
        <v>7493</v>
      </c>
      <c r="G209" s="146">
        <v>0</v>
      </c>
      <c r="H209" s="146">
        <v>0</v>
      </c>
    </row>
    <row r="210" spans="1:8" x14ac:dyDescent="0.2">
      <c r="A210" s="351"/>
      <c r="B210" s="143"/>
      <c r="C210" s="143"/>
      <c r="D210" s="143"/>
      <c r="E210" s="147" t="s">
        <v>22</v>
      </c>
      <c r="F210" s="148">
        <v>7493</v>
      </c>
      <c r="G210" s="149">
        <v>0</v>
      </c>
      <c r="H210" s="149">
        <v>0</v>
      </c>
    </row>
    <row r="211" spans="1:8" x14ac:dyDescent="0.2">
      <c r="A211" s="349">
        <v>67</v>
      </c>
      <c r="B211" s="143">
        <v>15</v>
      </c>
      <c r="C211" s="143">
        <v>2032</v>
      </c>
      <c r="D211" s="143" t="s">
        <v>90</v>
      </c>
      <c r="E211" s="144" t="s">
        <v>21</v>
      </c>
      <c r="F211" s="145">
        <v>1650756</v>
      </c>
      <c r="G211" s="146">
        <v>0</v>
      </c>
      <c r="H211" s="146">
        <v>0</v>
      </c>
    </row>
    <row r="212" spans="1:8" x14ac:dyDescent="0.2">
      <c r="A212" s="350"/>
      <c r="B212" s="143"/>
      <c r="C212" s="143"/>
      <c r="D212" s="143"/>
      <c r="E212" s="147" t="s">
        <v>22</v>
      </c>
      <c r="F212" s="148">
        <v>1569204</v>
      </c>
      <c r="G212" s="149">
        <v>0</v>
      </c>
      <c r="H212" s="149">
        <v>0</v>
      </c>
    </row>
    <row r="213" spans="1:8" x14ac:dyDescent="0.2">
      <c r="A213" s="351"/>
      <c r="B213" s="143"/>
      <c r="C213" s="143"/>
      <c r="D213" s="143"/>
      <c r="E213" s="147" t="s">
        <v>23</v>
      </c>
      <c r="F213" s="148">
        <v>81552</v>
      </c>
      <c r="G213" s="149">
        <v>0</v>
      </c>
      <c r="H213" s="149">
        <v>0</v>
      </c>
    </row>
    <row r="214" spans="1:8" x14ac:dyDescent="0.2">
      <c r="A214" s="349">
        <v>68</v>
      </c>
      <c r="B214" s="143">
        <v>16</v>
      </c>
      <c r="C214" s="143">
        <v>2008</v>
      </c>
      <c r="D214" s="143" t="s">
        <v>91</v>
      </c>
      <c r="E214" s="144" t="s">
        <v>21</v>
      </c>
      <c r="F214" s="145">
        <v>688848</v>
      </c>
      <c r="G214" s="146">
        <v>0</v>
      </c>
      <c r="H214" s="146">
        <v>0</v>
      </c>
    </row>
    <row r="215" spans="1:8" x14ac:dyDescent="0.2">
      <c r="A215" s="351"/>
      <c r="B215" s="143"/>
      <c r="C215" s="143"/>
      <c r="D215" s="143"/>
      <c r="E215" s="147" t="s">
        <v>22</v>
      </c>
      <c r="F215" s="148">
        <v>688848</v>
      </c>
      <c r="G215" s="149">
        <v>0</v>
      </c>
      <c r="H215" s="149">
        <v>0</v>
      </c>
    </row>
    <row r="216" spans="1:8" x14ac:dyDescent="0.2">
      <c r="A216" s="349">
        <v>69</v>
      </c>
      <c r="B216" s="143">
        <v>31</v>
      </c>
      <c r="C216" s="143">
        <v>2362</v>
      </c>
      <c r="D216" s="143" t="s">
        <v>92</v>
      </c>
      <c r="E216" s="144" t="s">
        <v>21</v>
      </c>
      <c r="F216" s="145">
        <v>736503</v>
      </c>
      <c r="G216" s="146">
        <v>0</v>
      </c>
      <c r="H216" s="146">
        <v>0</v>
      </c>
    </row>
    <row r="217" spans="1:8" x14ac:dyDescent="0.2">
      <c r="A217" s="351"/>
      <c r="B217" s="143"/>
      <c r="C217" s="143"/>
      <c r="D217" s="143"/>
      <c r="E217" s="147" t="s">
        <v>34</v>
      </c>
      <c r="F217" s="148">
        <v>736503</v>
      </c>
      <c r="G217" s="149">
        <v>0</v>
      </c>
      <c r="H217" s="149">
        <v>0</v>
      </c>
    </row>
    <row r="218" spans="1:8" x14ac:dyDescent="0.2">
      <c r="A218" s="349">
        <v>70</v>
      </c>
      <c r="B218" s="143">
        <v>31</v>
      </c>
      <c r="C218" s="143">
        <v>2407</v>
      </c>
      <c r="D218" s="143" t="s">
        <v>93</v>
      </c>
      <c r="E218" s="144" t="s">
        <v>21</v>
      </c>
      <c r="F218" s="145">
        <v>32874</v>
      </c>
      <c r="G218" s="146">
        <v>0</v>
      </c>
      <c r="H218" s="146">
        <v>0</v>
      </c>
    </row>
    <row r="219" spans="1:8" x14ac:dyDescent="0.2">
      <c r="A219" s="351"/>
      <c r="B219" s="143"/>
      <c r="C219" s="143"/>
      <c r="D219" s="143"/>
      <c r="E219" s="147" t="s">
        <v>23</v>
      </c>
      <c r="F219" s="148">
        <v>32874</v>
      </c>
      <c r="G219" s="149">
        <v>0</v>
      </c>
      <c r="H219" s="149">
        <v>0</v>
      </c>
    </row>
    <row r="220" spans="1:8" x14ac:dyDescent="0.2">
      <c r="A220" s="349">
        <v>71</v>
      </c>
      <c r="B220" s="143">
        <v>31</v>
      </c>
      <c r="C220" s="143">
        <v>3201</v>
      </c>
      <c r="D220" s="143" t="s">
        <v>94</v>
      </c>
      <c r="E220" s="144" t="s">
        <v>21</v>
      </c>
      <c r="F220" s="145">
        <v>158844</v>
      </c>
      <c r="G220" s="146">
        <v>0</v>
      </c>
      <c r="H220" s="146">
        <v>0</v>
      </c>
    </row>
    <row r="221" spans="1:8" x14ac:dyDescent="0.2">
      <c r="A221" s="350"/>
      <c r="B221" s="143"/>
      <c r="C221" s="143"/>
      <c r="D221" s="143"/>
      <c r="E221" s="147" t="s">
        <v>22</v>
      </c>
      <c r="F221" s="148">
        <v>148144</v>
      </c>
      <c r="G221" s="149">
        <v>0</v>
      </c>
      <c r="H221" s="149">
        <v>0</v>
      </c>
    </row>
    <row r="222" spans="1:8" x14ac:dyDescent="0.2">
      <c r="A222" s="351"/>
      <c r="B222" s="143"/>
      <c r="C222" s="143"/>
      <c r="D222" s="143"/>
      <c r="E222" s="147" t="s">
        <v>23</v>
      </c>
      <c r="F222" s="148">
        <v>10700</v>
      </c>
      <c r="G222" s="149">
        <v>0</v>
      </c>
      <c r="H222" s="149">
        <v>0</v>
      </c>
    </row>
    <row r="223" spans="1:8" x14ac:dyDescent="0.2">
      <c r="A223" s="349">
        <v>72</v>
      </c>
      <c r="B223" s="143">
        <v>31</v>
      </c>
      <c r="C223" s="143">
        <v>4165</v>
      </c>
      <c r="D223" s="143" t="s">
        <v>55</v>
      </c>
      <c r="E223" s="144" t="s">
        <v>21</v>
      </c>
      <c r="F223" s="145">
        <v>389400</v>
      </c>
      <c r="G223" s="146">
        <v>0</v>
      </c>
      <c r="H223" s="146">
        <v>0</v>
      </c>
    </row>
    <row r="224" spans="1:8" x14ac:dyDescent="0.2">
      <c r="A224" s="351"/>
      <c r="B224" s="143"/>
      <c r="C224" s="143"/>
      <c r="D224" s="143"/>
      <c r="E224" s="147" t="s">
        <v>22</v>
      </c>
      <c r="F224" s="148">
        <v>389400</v>
      </c>
      <c r="G224" s="149">
        <v>0</v>
      </c>
      <c r="H224" s="149">
        <v>0</v>
      </c>
    </row>
    <row r="225" spans="1:8" x14ac:dyDescent="0.2">
      <c r="A225" s="349">
        <v>73</v>
      </c>
      <c r="B225" s="143">
        <v>31</v>
      </c>
      <c r="C225" s="143">
        <v>958</v>
      </c>
      <c r="D225" s="143" t="s">
        <v>96</v>
      </c>
      <c r="E225" s="144" t="s">
        <v>21</v>
      </c>
      <c r="F225" s="145">
        <v>4045053</v>
      </c>
      <c r="G225" s="146">
        <v>0</v>
      </c>
      <c r="H225" s="146">
        <v>0</v>
      </c>
    </row>
    <row r="226" spans="1:8" x14ac:dyDescent="0.2">
      <c r="A226" s="351"/>
      <c r="B226" s="143"/>
      <c r="C226" s="143"/>
      <c r="D226" s="143"/>
      <c r="E226" s="147" t="s">
        <v>35</v>
      </c>
      <c r="F226" s="148">
        <v>4045053</v>
      </c>
      <c r="G226" s="149">
        <v>0</v>
      </c>
      <c r="H226" s="149">
        <v>0</v>
      </c>
    </row>
    <row r="227" spans="1:8" x14ac:dyDescent="0.2">
      <c r="A227" s="349">
        <v>74</v>
      </c>
      <c r="B227" s="143">
        <v>34</v>
      </c>
      <c r="C227" s="143">
        <v>1619</v>
      </c>
      <c r="D227" s="143" t="s">
        <v>97</v>
      </c>
      <c r="E227" s="144" t="s">
        <v>21</v>
      </c>
      <c r="F227" s="145">
        <v>7425349</v>
      </c>
      <c r="G227" s="146">
        <v>0</v>
      </c>
      <c r="H227" s="146">
        <v>0</v>
      </c>
    </row>
    <row r="228" spans="1:8" x14ac:dyDescent="0.2">
      <c r="A228" s="350"/>
      <c r="B228" s="143"/>
      <c r="C228" s="143"/>
      <c r="D228" s="143"/>
      <c r="E228" s="147" t="s">
        <v>34</v>
      </c>
      <c r="F228" s="148">
        <v>36981</v>
      </c>
      <c r="G228" s="149">
        <v>0</v>
      </c>
      <c r="H228" s="149">
        <v>0</v>
      </c>
    </row>
    <row r="229" spans="1:8" x14ac:dyDescent="0.2">
      <c r="A229" s="350"/>
      <c r="B229" s="143"/>
      <c r="C229" s="143"/>
      <c r="D229" s="143"/>
      <c r="E229" s="147" t="s">
        <v>22</v>
      </c>
      <c r="F229" s="148">
        <v>1456124</v>
      </c>
      <c r="G229" s="149">
        <v>0</v>
      </c>
      <c r="H229" s="149">
        <v>0</v>
      </c>
    </row>
    <row r="230" spans="1:8" x14ac:dyDescent="0.2">
      <c r="A230" s="351"/>
      <c r="B230" s="143"/>
      <c r="C230" s="143"/>
      <c r="D230" s="143"/>
      <c r="E230" s="147" t="s">
        <v>23</v>
      </c>
      <c r="F230" s="148">
        <v>5932244</v>
      </c>
      <c r="G230" s="149">
        <v>0</v>
      </c>
      <c r="H230" s="149">
        <v>0</v>
      </c>
    </row>
    <row r="231" spans="1:8" x14ac:dyDescent="0.2">
      <c r="A231" s="349">
        <v>75</v>
      </c>
      <c r="B231" s="143">
        <v>34</v>
      </c>
      <c r="C231" s="143">
        <v>921</v>
      </c>
      <c r="D231" s="143" t="s">
        <v>98</v>
      </c>
      <c r="E231" s="144" t="s">
        <v>21</v>
      </c>
      <c r="F231" s="145">
        <v>16317422</v>
      </c>
      <c r="G231" s="146">
        <v>0</v>
      </c>
      <c r="H231" s="146">
        <v>0</v>
      </c>
    </row>
    <row r="232" spans="1:8" x14ac:dyDescent="0.2">
      <c r="A232" s="350"/>
      <c r="B232" s="143"/>
      <c r="C232" s="143"/>
      <c r="D232" s="143"/>
      <c r="E232" s="147" t="s">
        <v>34</v>
      </c>
      <c r="F232" s="148">
        <v>14263428</v>
      </c>
      <c r="G232" s="149">
        <v>0</v>
      </c>
      <c r="H232" s="149">
        <v>0</v>
      </c>
    </row>
    <row r="233" spans="1:8" x14ac:dyDescent="0.2">
      <c r="A233" s="350"/>
      <c r="B233" s="143"/>
      <c r="C233" s="143"/>
      <c r="D233" s="143"/>
      <c r="E233" s="147" t="s">
        <v>35</v>
      </c>
      <c r="F233" s="148">
        <v>919054</v>
      </c>
      <c r="G233" s="149">
        <v>0</v>
      </c>
      <c r="H233" s="149">
        <v>0</v>
      </c>
    </row>
    <row r="234" spans="1:8" x14ac:dyDescent="0.2">
      <c r="A234" s="350"/>
      <c r="B234" s="143"/>
      <c r="C234" s="143"/>
      <c r="D234" s="143"/>
      <c r="E234" s="147" t="s">
        <v>22</v>
      </c>
      <c r="F234" s="148">
        <v>1080790</v>
      </c>
      <c r="G234" s="149">
        <v>0</v>
      </c>
      <c r="H234" s="149">
        <v>0</v>
      </c>
    </row>
    <row r="235" spans="1:8" x14ac:dyDescent="0.2">
      <c r="A235" s="351"/>
      <c r="B235" s="143"/>
      <c r="C235" s="143"/>
      <c r="D235" s="143"/>
      <c r="E235" s="147" t="s">
        <v>23</v>
      </c>
      <c r="F235" s="148">
        <v>54150</v>
      </c>
      <c r="G235" s="149">
        <v>0</v>
      </c>
      <c r="H235" s="149">
        <v>0</v>
      </c>
    </row>
    <row r="236" spans="1:8" x14ac:dyDescent="0.2">
      <c r="A236" s="349">
        <v>76</v>
      </c>
      <c r="B236" s="143">
        <v>34</v>
      </c>
      <c r="C236" s="143" t="s">
        <v>137</v>
      </c>
      <c r="D236" s="143" t="s">
        <v>138</v>
      </c>
      <c r="E236" s="144" t="s">
        <v>21</v>
      </c>
      <c r="F236" s="145">
        <v>586749</v>
      </c>
      <c r="G236" s="146">
        <v>0</v>
      </c>
      <c r="H236" s="146">
        <v>0</v>
      </c>
    </row>
    <row r="237" spans="1:8" x14ac:dyDescent="0.2">
      <c r="A237" s="350"/>
      <c r="B237" s="143"/>
      <c r="C237" s="143"/>
      <c r="D237" s="143"/>
      <c r="E237" s="147" t="s">
        <v>22</v>
      </c>
      <c r="F237" s="148">
        <v>585056</v>
      </c>
      <c r="G237" s="149">
        <v>0</v>
      </c>
      <c r="H237" s="149">
        <v>0</v>
      </c>
    </row>
    <row r="238" spans="1:8" x14ac:dyDescent="0.2">
      <c r="A238" s="351"/>
      <c r="B238" s="143"/>
      <c r="C238" s="143"/>
      <c r="D238" s="143"/>
      <c r="E238" s="147" t="s">
        <v>23</v>
      </c>
      <c r="F238" s="148">
        <v>1693</v>
      </c>
      <c r="G238" s="149">
        <v>0</v>
      </c>
      <c r="H238" s="149">
        <v>0</v>
      </c>
    </row>
    <row r="239" spans="1:8" x14ac:dyDescent="0.2">
      <c r="A239" s="349">
        <v>77</v>
      </c>
      <c r="B239" s="143">
        <v>61</v>
      </c>
      <c r="C239" s="143">
        <v>1503</v>
      </c>
      <c r="D239" s="143" t="s">
        <v>99</v>
      </c>
      <c r="E239" s="144" t="s">
        <v>21</v>
      </c>
      <c r="F239" s="145">
        <v>3057343</v>
      </c>
      <c r="G239" s="146">
        <v>0</v>
      </c>
      <c r="H239" s="145">
        <v>1793391</v>
      </c>
    </row>
    <row r="240" spans="1:8" x14ac:dyDescent="0.2">
      <c r="A240" s="350"/>
      <c r="B240" s="143"/>
      <c r="C240" s="143"/>
      <c r="D240" s="143"/>
      <c r="E240" s="147" t="s">
        <v>22</v>
      </c>
      <c r="F240" s="148">
        <v>725624</v>
      </c>
      <c r="G240" s="149">
        <v>0</v>
      </c>
      <c r="H240" s="149">
        <v>0</v>
      </c>
    </row>
    <row r="241" spans="1:8" x14ac:dyDescent="0.2">
      <c r="A241" s="351"/>
      <c r="B241" s="143"/>
      <c r="C241" s="143"/>
      <c r="D241" s="143"/>
      <c r="E241" s="147" t="s">
        <v>23</v>
      </c>
      <c r="F241" s="148">
        <v>2331719</v>
      </c>
      <c r="G241" s="149">
        <v>0</v>
      </c>
      <c r="H241" s="148">
        <v>1793391</v>
      </c>
    </row>
    <row r="242" spans="1:8" x14ac:dyDescent="0.2">
      <c r="A242" s="349">
        <v>78</v>
      </c>
      <c r="B242" s="143">
        <v>62</v>
      </c>
      <c r="C242" s="143">
        <v>510</v>
      </c>
      <c r="D242" s="143" t="s">
        <v>100</v>
      </c>
      <c r="E242" s="144" t="s">
        <v>21</v>
      </c>
      <c r="F242" s="145">
        <v>1689746</v>
      </c>
      <c r="G242" s="146">
        <v>0</v>
      </c>
      <c r="H242" s="145">
        <v>82404</v>
      </c>
    </row>
    <row r="243" spans="1:8" x14ac:dyDescent="0.2">
      <c r="A243" s="350"/>
      <c r="B243" s="143"/>
      <c r="C243" s="143"/>
      <c r="D243" s="143"/>
      <c r="E243" s="147" t="s">
        <v>35</v>
      </c>
      <c r="F243" s="148">
        <v>1591397</v>
      </c>
      <c r="G243" s="149">
        <v>0</v>
      </c>
      <c r="H243" s="149">
        <v>0</v>
      </c>
    </row>
    <row r="244" spans="1:8" x14ac:dyDescent="0.2">
      <c r="A244" s="351"/>
      <c r="B244" s="143"/>
      <c r="C244" s="143"/>
      <c r="D244" s="143"/>
      <c r="E244" s="147" t="s">
        <v>23</v>
      </c>
      <c r="F244" s="148">
        <v>98349</v>
      </c>
      <c r="G244" s="149">
        <v>0</v>
      </c>
      <c r="H244" s="148">
        <v>82404</v>
      </c>
    </row>
    <row r="245" spans="1:8" x14ac:dyDescent="0.2">
      <c r="A245" s="349">
        <v>79</v>
      </c>
      <c r="B245" s="143">
        <v>71</v>
      </c>
      <c r="C245" s="143">
        <v>4001</v>
      </c>
      <c r="D245" s="143" t="s">
        <v>101</v>
      </c>
      <c r="E245" s="144" t="s">
        <v>21</v>
      </c>
      <c r="F245" s="145">
        <v>741444</v>
      </c>
      <c r="G245" s="146">
        <v>0</v>
      </c>
      <c r="H245" s="145">
        <v>8720</v>
      </c>
    </row>
    <row r="246" spans="1:8" x14ac:dyDescent="0.2">
      <c r="A246" s="350"/>
      <c r="B246" s="143"/>
      <c r="C246" s="143"/>
      <c r="D246" s="143"/>
      <c r="E246" s="147" t="s">
        <v>22</v>
      </c>
      <c r="F246" s="148">
        <v>737482</v>
      </c>
      <c r="G246" s="149">
        <v>0</v>
      </c>
      <c r="H246" s="148">
        <v>8720</v>
      </c>
    </row>
    <row r="247" spans="1:8" x14ac:dyDescent="0.2">
      <c r="A247" s="351"/>
      <c r="B247" s="143"/>
      <c r="C247" s="143"/>
      <c r="D247" s="143"/>
      <c r="E247" s="147" t="s">
        <v>23</v>
      </c>
      <c r="F247" s="148">
        <v>3962</v>
      </c>
      <c r="G247" s="149">
        <v>0</v>
      </c>
      <c r="H247" s="149">
        <v>0</v>
      </c>
    </row>
    <row r="248" spans="1:8" x14ac:dyDescent="0.2">
      <c r="A248" s="349">
        <v>80</v>
      </c>
      <c r="B248" s="143">
        <v>71</v>
      </c>
      <c r="C248" s="143">
        <v>965</v>
      </c>
      <c r="D248" s="143" t="s">
        <v>102</v>
      </c>
      <c r="E248" s="144" t="s">
        <v>21</v>
      </c>
      <c r="F248" s="145">
        <v>18516551</v>
      </c>
      <c r="G248" s="146">
        <v>0</v>
      </c>
      <c r="H248" s="145">
        <v>8220328</v>
      </c>
    </row>
    <row r="249" spans="1:8" x14ac:dyDescent="0.2">
      <c r="A249" s="350"/>
      <c r="B249" s="143"/>
      <c r="C249" s="143"/>
      <c r="D249" s="143"/>
      <c r="E249" s="147" t="s">
        <v>22</v>
      </c>
      <c r="F249" s="148">
        <v>6611464</v>
      </c>
      <c r="G249" s="149">
        <v>0</v>
      </c>
      <c r="H249" s="149">
        <v>0</v>
      </c>
    </row>
    <row r="250" spans="1:8" x14ac:dyDescent="0.2">
      <c r="A250" s="351"/>
      <c r="B250" s="143"/>
      <c r="C250" s="143"/>
      <c r="D250" s="143"/>
      <c r="E250" s="147" t="s">
        <v>23</v>
      </c>
      <c r="F250" s="148">
        <v>11905087</v>
      </c>
      <c r="G250" s="149">
        <v>0</v>
      </c>
      <c r="H250" s="148">
        <v>8220328</v>
      </c>
    </row>
    <row r="251" spans="1:8" x14ac:dyDescent="0.2">
      <c r="A251" s="349">
        <v>81</v>
      </c>
      <c r="B251" s="143">
        <v>71</v>
      </c>
      <c r="C251" s="143">
        <v>995</v>
      </c>
      <c r="D251" s="143" t="s">
        <v>103</v>
      </c>
      <c r="E251" s="144" t="s">
        <v>21</v>
      </c>
      <c r="F251" s="145">
        <v>2085549</v>
      </c>
      <c r="G251" s="146">
        <v>0</v>
      </c>
      <c r="H251" s="146">
        <v>0</v>
      </c>
    </row>
    <row r="252" spans="1:8" x14ac:dyDescent="0.2">
      <c r="A252" s="350"/>
      <c r="B252" s="143"/>
      <c r="C252" s="143"/>
      <c r="D252" s="143"/>
      <c r="E252" s="147" t="s">
        <v>22</v>
      </c>
      <c r="F252" s="148">
        <v>2081262</v>
      </c>
      <c r="G252" s="149">
        <v>0</v>
      </c>
      <c r="H252" s="149">
        <v>0</v>
      </c>
    </row>
    <row r="253" spans="1:8" x14ac:dyDescent="0.2">
      <c r="A253" s="351"/>
      <c r="B253" s="143"/>
      <c r="C253" s="143"/>
      <c r="D253" s="143"/>
      <c r="E253" s="147" t="s">
        <v>23</v>
      </c>
      <c r="F253" s="148">
        <v>4287</v>
      </c>
      <c r="G253" s="149">
        <v>0</v>
      </c>
      <c r="H253" s="149">
        <v>0</v>
      </c>
    </row>
    <row r="254" spans="1:8" x14ac:dyDescent="0.2">
      <c r="A254" s="349">
        <v>82</v>
      </c>
      <c r="B254" s="143">
        <v>75</v>
      </c>
      <c r="C254" s="143">
        <v>144</v>
      </c>
      <c r="D254" s="143" t="s">
        <v>104</v>
      </c>
      <c r="E254" s="144" t="s">
        <v>21</v>
      </c>
      <c r="F254" s="145">
        <v>11338068</v>
      </c>
      <c r="G254" s="146">
        <v>0</v>
      </c>
      <c r="H254" s="145">
        <v>52481</v>
      </c>
    </row>
    <row r="255" spans="1:8" x14ac:dyDescent="0.2">
      <c r="A255" s="350"/>
      <c r="B255" s="143"/>
      <c r="C255" s="143"/>
      <c r="D255" s="143"/>
      <c r="E255" s="147" t="s">
        <v>34</v>
      </c>
      <c r="F255" s="148">
        <v>11273996</v>
      </c>
      <c r="G255" s="149">
        <v>0</v>
      </c>
      <c r="H255" s="149">
        <v>0</v>
      </c>
    </row>
    <row r="256" spans="1:8" x14ac:dyDescent="0.2">
      <c r="A256" s="351"/>
      <c r="B256" s="143"/>
      <c r="C256" s="143"/>
      <c r="D256" s="143"/>
      <c r="E256" s="147" t="s">
        <v>23</v>
      </c>
      <c r="F256" s="148">
        <v>64072</v>
      </c>
      <c r="G256" s="149">
        <v>0</v>
      </c>
      <c r="H256" s="148">
        <v>52481</v>
      </c>
    </row>
    <row r="257" spans="1:8" x14ac:dyDescent="0.2">
      <c r="A257" s="349">
        <v>83</v>
      </c>
      <c r="B257" s="143">
        <v>75</v>
      </c>
      <c r="C257" s="143">
        <v>146</v>
      </c>
      <c r="D257" s="143" t="s">
        <v>105</v>
      </c>
      <c r="E257" s="144" t="s">
        <v>21</v>
      </c>
      <c r="F257" s="145">
        <v>5828336</v>
      </c>
      <c r="G257" s="146">
        <v>0</v>
      </c>
      <c r="H257" s="146">
        <v>81</v>
      </c>
    </row>
    <row r="258" spans="1:8" x14ac:dyDescent="0.2">
      <c r="A258" s="350"/>
      <c r="B258" s="143"/>
      <c r="C258" s="143"/>
      <c r="D258" s="143"/>
      <c r="E258" s="147" t="s">
        <v>34</v>
      </c>
      <c r="F258" s="148">
        <v>4846443</v>
      </c>
      <c r="G258" s="149">
        <v>0</v>
      </c>
      <c r="H258" s="149">
        <v>0</v>
      </c>
    </row>
    <row r="259" spans="1:8" x14ac:dyDescent="0.2">
      <c r="A259" s="350"/>
      <c r="B259" s="143"/>
      <c r="C259" s="143"/>
      <c r="D259" s="143"/>
      <c r="E259" s="147" t="s">
        <v>35</v>
      </c>
      <c r="F259" s="148">
        <v>163769</v>
      </c>
      <c r="G259" s="149">
        <v>0</v>
      </c>
      <c r="H259" s="149">
        <v>0</v>
      </c>
    </row>
    <row r="260" spans="1:8" x14ac:dyDescent="0.2">
      <c r="A260" s="350"/>
      <c r="B260" s="143"/>
      <c r="C260" s="143"/>
      <c r="D260" s="143"/>
      <c r="E260" s="147" t="s">
        <v>22</v>
      </c>
      <c r="F260" s="148">
        <v>802624</v>
      </c>
      <c r="G260" s="149">
        <v>0</v>
      </c>
      <c r="H260" s="149">
        <v>0</v>
      </c>
    </row>
    <row r="261" spans="1:8" x14ac:dyDescent="0.2">
      <c r="A261" s="351"/>
      <c r="B261" s="143"/>
      <c r="C261" s="143"/>
      <c r="D261" s="143"/>
      <c r="E261" s="147" t="s">
        <v>23</v>
      </c>
      <c r="F261" s="148">
        <v>15500</v>
      </c>
      <c r="G261" s="149">
        <v>0</v>
      </c>
      <c r="H261" s="149">
        <v>81</v>
      </c>
    </row>
    <row r="262" spans="1:8" x14ac:dyDescent="0.2">
      <c r="A262" s="349">
        <v>84</v>
      </c>
      <c r="B262" s="143">
        <v>75</v>
      </c>
      <c r="C262" s="143">
        <v>4000</v>
      </c>
      <c r="D262" s="143" t="s">
        <v>106</v>
      </c>
      <c r="E262" s="144" t="s">
        <v>21</v>
      </c>
      <c r="F262" s="145">
        <v>1532624</v>
      </c>
      <c r="G262" s="146">
        <v>0</v>
      </c>
      <c r="H262" s="146">
        <v>0</v>
      </c>
    </row>
    <row r="263" spans="1:8" x14ac:dyDescent="0.2">
      <c r="A263" s="350"/>
      <c r="B263" s="143"/>
      <c r="C263" s="143"/>
      <c r="D263" s="143"/>
      <c r="E263" s="147" t="s">
        <v>34</v>
      </c>
      <c r="F263" s="148">
        <v>1430628</v>
      </c>
      <c r="G263" s="149">
        <v>0</v>
      </c>
      <c r="H263" s="149">
        <v>0</v>
      </c>
    </row>
    <row r="264" spans="1:8" x14ac:dyDescent="0.2">
      <c r="A264" s="351"/>
      <c r="B264" s="143"/>
      <c r="C264" s="143"/>
      <c r="D264" s="143"/>
      <c r="E264" s="147" t="s">
        <v>22</v>
      </c>
      <c r="F264" s="148">
        <v>101996</v>
      </c>
      <c r="G264" s="149">
        <v>0</v>
      </c>
      <c r="H264" s="149">
        <v>0</v>
      </c>
    </row>
    <row r="265" spans="1:8" x14ac:dyDescent="0.2">
      <c r="A265" s="349">
        <v>85</v>
      </c>
      <c r="B265" s="143">
        <v>75</v>
      </c>
      <c r="C265" s="143">
        <v>962</v>
      </c>
      <c r="D265" s="143" t="s">
        <v>107</v>
      </c>
      <c r="E265" s="144" t="s">
        <v>21</v>
      </c>
      <c r="F265" s="145">
        <v>3254138</v>
      </c>
      <c r="G265" s="146">
        <v>0</v>
      </c>
      <c r="H265" s="146">
        <v>0</v>
      </c>
    </row>
    <row r="266" spans="1:8" x14ac:dyDescent="0.2">
      <c r="A266" s="350"/>
      <c r="B266" s="143"/>
      <c r="C266" s="143"/>
      <c r="D266" s="143"/>
      <c r="E266" s="147" t="s">
        <v>35</v>
      </c>
      <c r="F266" s="148">
        <v>2531688</v>
      </c>
      <c r="G266" s="149">
        <v>0</v>
      </c>
      <c r="H266" s="149">
        <v>0</v>
      </c>
    </row>
    <row r="267" spans="1:8" x14ac:dyDescent="0.2">
      <c r="A267" s="350"/>
      <c r="B267" s="143"/>
      <c r="C267" s="143"/>
      <c r="D267" s="143"/>
      <c r="E267" s="147" t="s">
        <v>22</v>
      </c>
      <c r="F267" s="148">
        <v>714351</v>
      </c>
      <c r="G267" s="149">
        <v>0</v>
      </c>
      <c r="H267" s="149">
        <v>0</v>
      </c>
    </row>
    <row r="268" spans="1:8" x14ac:dyDescent="0.2">
      <c r="A268" s="351"/>
      <c r="B268" s="143"/>
      <c r="C268" s="143"/>
      <c r="D268" s="143"/>
      <c r="E268" s="147" t="s">
        <v>23</v>
      </c>
      <c r="F268" s="148">
        <v>8099</v>
      </c>
      <c r="G268" s="149">
        <v>0</v>
      </c>
      <c r="H268" s="149">
        <v>0</v>
      </c>
    </row>
    <row r="269" spans="1:8" x14ac:dyDescent="0.2">
      <c r="A269" s="349">
        <v>86</v>
      </c>
      <c r="B269" s="143">
        <v>87</v>
      </c>
      <c r="C269" s="143">
        <v>933</v>
      </c>
      <c r="D269" s="143" t="s">
        <v>108</v>
      </c>
      <c r="E269" s="144" t="s">
        <v>21</v>
      </c>
      <c r="F269" s="145">
        <v>242773</v>
      </c>
      <c r="G269" s="146">
        <v>0</v>
      </c>
      <c r="H269" s="146">
        <v>0</v>
      </c>
    </row>
    <row r="270" spans="1:8" x14ac:dyDescent="0.2">
      <c r="A270" s="351"/>
      <c r="B270" s="143"/>
      <c r="C270" s="143"/>
      <c r="D270" s="143"/>
      <c r="E270" s="147" t="s">
        <v>22</v>
      </c>
      <c r="F270" s="148">
        <v>242773</v>
      </c>
      <c r="G270" s="149">
        <v>0</v>
      </c>
      <c r="H270" s="149">
        <v>0</v>
      </c>
    </row>
    <row r="271" spans="1:8" s="154" customFormat="1" x14ac:dyDescent="0.2">
      <c r="A271" s="354">
        <v>87</v>
      </c>
      <c r="B271" s="150">
        <v>31</v>
      </c>
      <c r="C271" s="150" t="s">
        <v>110</v>
      </c>
      <c r="D271" s="151" t="s">
        <v>111</v>
      </c>
      <c r="E271" s="152" t="s">
        <v>21</v>
      </c>
      <c r="F271" s="153">
        <f>F272+F273+F274+F275+F276+F277</f>
        <v>992449340</v>
      </c>
      <c r="G271" s="153">
        <f>G272+G273+G274+G275+G276+G277</f>
        <v>57626</v>
      </c>
      <c r="H271" s="153">
        <f>H272+H273+H274+H275+H276+H277</f>
        <v>157311321</v>
      </c>
    </row>
    <row r="272" spans="1:8" s="154" customFormat="1" x14ac:dyDescent="0.2">
      <c r="A272" s="355"/>
      <c r="B272" s="150"/>
      <c r="C272" s="150"/>
      <c r="D272" s="151"/>
      <c r="E272" s="152" t="s">
        <v>134</v>
      </c>
      <c r="F272" s="153">
        <v>0</v>
      </c>
      <c r="G272" s="155">
        <v>24860</v>
      </c>
      <c r="H272" s="153">
        <v>0</v>
      </c>
    </row>
    <row r="273" spans="1:8" s="154" customFormat="1" x14ac:dyDescent="0.2">
      <c r="A273" s="355"/>
      <c r="B273" s="150"/>
      <c r="C273" s="150"/>
      <c r="D273" s="151"/>
      <c r="E273" s="156" t="s">
        <v>34</v>
      </c>
      <c r="F273" s="155">
        <v>521987930</v>
      </c>
      <c r="G273" s="155">
        <v>27762</v>
      </c>
      <c r="H273" s="155">
        <v>0</v>
      </c>
    </row>
    <row r="274" spans="1:8" s="154" customFormat="1" x14ac:dyDescent="0.2">
      <c r="A274" s="355"/>
      <c r="B274" s="150"/>
      <c r="C274" s="150"/>
      <c r="D274" s="151"/>
      <c r="E274" s="156" t="s">
        <v>131</v>
      </c>
      <c r="F274" s="155">
        <v>1379222</v>
      </c>
      <c r="G274" s="155">
        <v>2861</v>
      </c>
      <c r="H274" s="155">
        <v>0</v>
      </c>
    </row>
    <row r="275" spans="1:8" s="154" customFormat="1" x14ac:dyDescent="0.2">
      <c r="A275" s="355"/>
      <c r="B275" s="150"/>
      <c r="C275" s="150"/>
      <c r="D275" s="151"/>
      <c r="E275" s="156" t="s">
        <v>35</v>
      </c>
      <c r="F275" s="155">
        <v>68135258</v>
      </c>
      <c r="G275" s="155">
        <v>718</v>
      </c>
      <c r="H275" s="155">
        <v>0</v>
      </c>
    </row>
    <row r="276" spans="1:8" s="154" customFormat="1" x14ac:dyDescent="0.2">
      <c r="A276" s="355"/>
      <c r="B276" s="150"/>
      <c r="C276" s="150"/>
      <c r="D276" s="151"/>
      <c r="E276" s="156" t="s">
        <v>22</v>
      </c>
      <c r="F276" s="155">
        <v>179526944</v>
      </c>
      <c r="G276" s="155">
        <v>1328</v>
      </c>
      <c r="H276" s="155">
        <v>0</v>
      </c>
    </row>
    <row r="277" spans="1:8" s="154" customFormat="1" x14ac:dyDescent="0.2">
      <c r="A277" s="356"/>
      <c r="B277" s="150"/>
      <c r="C277" s="150"/>
      <c r="D277" s="151"/>
      <c r="E277" s="156" t="s">
        <v>23</v>
      </c>
      <c r="F277" s="155">
        <v>221419986</v>
      </c>
      <c r="G277" s="155">
        <v>97</v>
      </c>
      <c r="H277" s="155">
        <v>157311321</v>
      </c>
    </row>
    <row r="278" spans="1:8" s="154" customFormat="1" x14ac:dyDescent="0.2">
      <c r="A278" s="354">
        <v>88</v>
      </c>
      <c r="B278" s="150">
        <v>31</v>
      </c>
      <c r="C278" s="150">
        <v>2363</v>
      </c>
      <c r="D278" s="151" t="s">
        <v>112</v>
      </c>
      <c r="E278" s="152" t="s">
        <v>21</v>
      </c>
      <c r="F278" s="153">
        <f>F279+F280+F281</f>
        <v>121064268</v>
      </c>
      <c r="G278" s="153">
        <f>G279+G280+G281</f>
        <v>13</v>
      </c>
      <c r="H278" s="153">
        <f>H279+H280+H281</f>
        <v>49596863</v>
      </c>
    </row>
    <row r="279" spans="1:8" s="154" customFormat="1" x14ac:dyDescent="0.2">
      <c r="A279" s="355"/>
      <c r="B279" s="150"/>
      <c r="C279" s="150"/>
      <c r="D279" s="151"/>
      <c r="E279" s="156" t="s">
        <v>35</v>
      </c>
      <c r="F279" s="155">
        <v>8103684</v>
      </c>
      <c r="G279" s="155">
        <v>13</v>
      </c>
      <c r="H279" s="155">
        <v>0</v>
      </c>
    </row>
    <row r="280" spans="1:8" s="154" customFormat="1" x14ac:dyDescent="0.2">
      <c r="A280" s="355"/>
      <c r="B280" s="150"/>
      <c r="C280" s="150"/>
      <c r="D280" s="151"/>
      <c r="E280" s="156" t="s">
        <v>22</v>
      </c>
      <c r="F280" s="155">
        <v>43638818</v>
      </c>
      <c r="G280" s="155">
        <v>0</v>
      </c>
      <c r="H280" s="155">
        <v>0</v>
      </c>
    </row>
    <row r="281" spans="1:8" s="154" customFormat="1" ht="18" customHeight="1" x14ac:dyDescent="0.2">
      <c r="A281" s="355"/>
      <c r="B281" s="157"/>
      <c r="C281" s="157"/>
      <c r="D281" s="158"/>
      <c r="E281" s="156" t="s">
        <v>23</v>
      </c>
      <c r="F281" s="155">
        <v>69321766</v>
      </c>
      <c r="G281" s="155">
        <v>0</v>
      </c>
      <c r="H281" s="155">
        <v>49596863</v>
      </c>
    </row>
    <row r="282" spans="1:8" s="154" customFormat="1" ht="15.75" customHeight="1" x14ac:dyDescent="0.2">
      <c r="A282" s="357"/>
      <c r="B282" s="159"/>
      <c r="C282" s="160"/>
      <c r="D282" s="161" t="s">
        <v>109</v>
      </c>
      <c r="E282" s="152" t="s">
        <v>21</v>
      </c>
      <c r="F282" s="153">
        <f>F283+F284+F285+F286+F287+F288</f>
        <v>1461509216</v>
      </c>
      <c r="G282" s="153">
        <f>G283+G284+G285+G286+G287+G288</f>
        <v>83904</v>
      </c>
      <c r="H282" s="153">
        <f>H283+H284+H285+H286+H287+H288</f>
        <v>277031776</v>
      </c>
    </row>
    <row r="283" spans="1:8" s="154" customFormat="1" ht="15.75" customHeight="1" x14ac:dyDescent="0.2">
      <c r="A283" s="358"/>
      <c r="B283" s="159"/>
      <c r="C283" s="160"/>
      <c r="D283" s="161"/>
      <c r="E283" s="152" t="s">
        <v>134</v>
      </c>
      <c r="F283" s="153">
        <v>0</v>
      </c>
      <c r="G283" s="153">
        <f>G272</f>
        <v>24860</v>
      </c>
      <c r="H283" s="153">
        <v>0</v>
      </c>
    </row>
    <row r="284" spans="1:8" s="154" customFormat="1" x14ac:dyDescent="0.2">
      <c r="A284" s="358"/>
      <c r="B284" s="159"/>
      <c r="C284" s="159"/>
      <c r="D284" s="162"/>
      <c r="E284" s="156" t="s">
        <v>34</v>
      </c>
      <c r="F284" s="155">
        <f>F35+F43+F54+F62+F65+F70+F94+F103+F117+F122+F133+F140+F145+F152+F182+F185+F197+F217+F228+F232+F255+F258+F263+F273</f>
        <v>612588462</v>
      </c>
      <c r="G284" s="155">
        <f>G94+G182+G273</f>
        <v>33187</v>
      </c>
      <c r="H284" s="155">
        <v>0</v>
      </c>
    </row>
    <row r="285" spans="1:8" s="154" customFormat="1" x14ac:dyDescent="0.2">
      <c r="A285" s="358"/>
      <c r="B285" s="159"/>
      <c r="C285" s="159"/>
      <c r="D285" s="162"/>
      <c r="E285" s="156" t="s">
        <v>131</v>
      </c>
      <c r="F285" s="155">
        <f>F274</f>
        <v>1379222</v>
      </c>
      <c r="G285" s="155">
        <f>G274</f>
        <v>2861</v>
      </c>
      <c r="H285" s="155">
        <v>0</v>
      </c>
    </row>
    <row r="286" spans="1:8" s="154" customFormat="1" x14ac:dyDescent="0.2">
      <c r="A286" s="358"/>
      <c r="B286" s="159"/>
      <c r="C286" s="159"/>
      <c r="D286" s="162"/>
      <c r="E286" s="156" t="s">
        <v>35</v>
      </c>
      <c r="F286" s="155">
        <f>F29+F36+F66+F71+F73+F77+F114+F47+F118+F126+F141+F153+F162+F192+F198+F226+F233+F243+F259+F266+F275+F279</f>
        <v>112312168</v>
      </c>
      <c r="G286" s="155">
        <f>G275+G279</f>
        <v>731</v>
      </c>
      <c r="H286" s="155">
        <f>H36</f>
        <v>49692</v>
      </c>
    </row>
    <row r="287" spans="1:8" s="154" customFormat="1" x14ac:dyDescent="0.2">
      <c r="A287" s="358"/>
      <c r="B287" s="159"/>
      <c r="C287" s="159"/>
      <c r="D287" s="162"/>
      <c r="E287" s="156" t="s">
        <v>22</v>
      </c>
      <c r="F287" s="155">
        <f>F8+F13+F16+F18+F21+F23+F26+F30+F33+F37+F40+F44+F48+F51+F55+F57+F60+F63+F67+F74+F78+F81+F83+F86+F89+F91+F95+F97+F99+F101+F104+F109+F111+F115+F119+F123+F127+F130+F134+F137+F142+F146+F149+F154+F157+F160+F163+F166+F169+F171+F173+F176+F179+F183+F186+F189+F194+F199+F202+F205+F207+F210+F212+F215+F221+F224+F229+F234+F237+F240+F246+F249+F252+F260+F264+F267+F270+F276+F280</f>
        <v>334588358</v>
      </c>
      <c r="G287" s="155">
        <f>G86+G183+G276</f>
        <v>5813</v>
      </c>
      <c r="H287" s="155">
        <f>H13+H21+H33+H37+H104+H246</f>
        <v>1549336</v>
      </c>
    </row>
    <row r="288" spans="1:8" s="154" customFormat="1" x14ac:dyDescent="0.2">
      <c r="A288" s="359"/>
      <c r="B288" s="159"/>
      <c r="C288" s="159"/>
      <c r="D288" s="162"/>
      <c r="E288" s="163" t="s">
        <v>23</v>
      </c>
      <c r="F288" s="155">
        <f>F9+F11+F14+F19+F24+F27+F31+F38+F41+F45+F49+F52+F58+F68+F75+F79+F84+F87+F92+F105+F107+F112+F120+F124+F128+F131+F135+F138+F143+F147+F150+F155+F158+F164+F167+F174+F177+F180+F187+F190+F195+F200+F203+F208+F213+F219+F222+F230+F235+F238+F241+F244+F247+F250+F253+F256+F261+F268+F277+F281</f>
        <v>400641006</v>
      </c>
      <c r="G288" s="155">
        <f>G87+G277</f>
        <v>16452</v>
      </c>
      <c r="H288" s="155">
        <f>H9+H14+H24+H31+H38+H45+H52+H68+H87+H105+H131+H135+H138+H143+H147+H150+H158+H164+H167+H174+H180+H195+H203+H208+H241+H244+H250+H256+H261+H277+H281</f>
        <v>275432748</v>
      </c>
    </row>
  </sheetData>
  <autoFilter ref="E1:E288"/>
  <mergeCells count="92">
    <mergeCell ref="A271:A277"/>
    <mergeCell ref="A278:A281"/>
    <mergeCell ref="A282:A288"/>
    <mergeCell ref="A257:A261"/>
    <mergeCell ref="A262:A264"/>
    <mergeCell ref="A265:A268"/>
    <mergeCell ref="A269:A270"/>
    <mergeCell ref="A242:A244"/>
    <mergeCell ref="A245:A247"/>
    <mergeCell ref="A248:A250"/>
    <mergeCell ref="A251:A253"/>
    <mergeCell ref="A254:A256"/>
    <mergeCell ref="A225:A226"/>
    <mergeCell ref="A227:A230"/>
    <mergeCell ref="A231:A235"/>
    <mergeCell ref="A236:A238"/>
    <mergeCell ref="A239:A241"/>
    <mergeCell ref="A214:A215"/>
    <mergeCell ref="A216:A217"/>
    <mergeCell ref="A218:A219"/>
    <mergeCell ref="A220:A222"/>
    <mergeCell ref="A223:A224"/>
    <mergeCell ref="A204:A205"/>
    <mergeCell ref="A206:A208"/>
    <mergeCell ref="A209:A210"/>
    <mergeCell ref="A211:A213"/>
    <mergeCell ref="A172:A174"/>
    <mergeCell ref="A175:A177"/>
    <mergeCell ref="A178:A180"/>
    <mergeCell ref="A181:A183"/>
    <mergeCell ref="A184:A187"/>
    <mergeCell ref="A188:A190"/>
    <mergeCell ref="A191:A192"/>
    <mergeCell ref="A193:A195"/>
    <mergeCell ref="A196:A200"/>
    <mergeCell ref="A201:A203"/>
    <mergeCell ref="A170:A171"/>
    <mergeCell ref="A156:A158"/>
    <mergeCell ref="A159:A160"/>
    <mergeCell ref="A161:A164"/>
    <mergeCell ref="A165:A167"/>
    <mergeCell ref="A168:A169"/>
    <mergeCell ref="A144:A147"/>
    <mergeCell ref="A148:A150"/>
    <mergeCell ref="A151:A155"/>
    <mergeCell ref="A69:A71"/>
    <mergeCell ref="A64:A68"/>
    <mergeCell ref="A72:A75"/>
    <mergeCell ref="A76:A79"/>
    <mergeCell ref="A80:A81"/>
    <mergeCell ref="A82:A84"/>
    <mergeCell ref="A85:A87"/>
    <mergeCell ref="A88:A89"/>
    <mergeCell ref="A90:A92"/>
    <mergeCell ref="A93:A95"/>
    <mergeCell ref="A96:A97"/>
    <mergeCell ref="A98:A99"/>
    <mergeCell ref="A100:A101"/>
    <mergeCell ref="A39:A41"/>
    <mergeCell ref="A61:A63"/>
    <mergeCell ref="A34:A38"/>
    <mergeCell ref="A42:A45"/>
    <mergeCell ref="A46:A49"/>
    <mergeCell ref="A50:A52"/>
    <mergeCell ref="A53:A55"/>
    <mergeCell ref="A56:A58"/>
    <mergeCell ref="A59:A60"/>
    <mergeCell ref="A32:A33"/>
    <mergeCell ref="A1:H1"/>
    <mergeCell ref="A2:H2"/>
    <mergeCell ref="A3:H3"/>
    <mergeCell ref="A7:A9"/>
    <mergeCell ref="A10:A11"/>
    <mergeCell ref="A12:A14"/>
    <mergeCell ref="A15:A16"/>
    <mergeCell ref="A17:A19"/>
    <mergeCell ref="A20:A21"/>
    <mergeCell ref="A22:A24"/>
    <mergeCell ref="A25:A27"/>
    <mergeCell ref="A28:A31"/>
    <mergeCell ref="A136:A138"/>
    <mergeCell ref="A139:A143"/>
    <mergeCell ref="A102:A105"/>
    <mergeCell ref="A106:A107"/>
    <mergeCell ref="A125:A128"/>
    <mergeCell ref="A129:A131"/>
    <mergeCell ref="A132:A135"/>
    <mergeCell ref="A108:A109"/>
    <mergeCell ref="A110:A112"/>
    <mergeCell ref="A113:A115"/>
    <mergeCell ref="A116:A120"/>
    <mergeCell ref="A121:A124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opLeftCell="A266" workbookViewId="0">
      <selection activeCell="E224" sqref="E224"/>
    </sheetView>
  </sheetViews>
  <sheetFormatPr defaultRowHeight="15" x14ac:dyDescent="0.25"/>
  <cols>
    <col min="1" max="1" width="6.85546875" style="137" customWidth="1"/>
    <col min="2" max="2" width="8" style="137" customWidth="1"/>
    <col min="3" max="3" width="12.28515625" style="137" bestFit="1" customWidth="1"/>
    <col min="4" max="4" width="36.5703125" style="164" bestFit="1" customWidth="1"/>
    <col min="5" max="5" width="16.5703125" style="137" bestFit="1" customWidth="1"/>
    <col min="6" max="6" width="13.5703125" style="137" bestFit="1" customWidth="1"/>
    <col min="7" max="7" width="14.85546875" style="137" bestFit="1" customWidth="1"/>
    <col min="8" max="8" width="22.140625" style="137" bestFit="1" customWidth="1"/>
    <col min="9" max="16384" width="9.140625" style="137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141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x14ac:dyDescent="0.25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</row>
    <row r="7" spans="1:8" ht="45" x14ac:dyDescent="0.25">
      <c r="A7" s="304">
        <v>1</v>
      </c>
      <c r="B7" s="2">
        <v>11</v>
      </c>
      <c r="C7" s="2">
        <v>2303</v>
      </c>
      <c r="D7" s="48" t="s">
        <v>20</v>
      </c>
      <c r="E7" s="4" t="s">
        <v>21</v>
      </c>
      <c r="F7" s="6">
        <v>1378771</v>
      </c>
      <c r="G7" s="8">
        <v>0</v>
      </c>
      <c r="H7" s="6">
        <v>15836</v>
      </c>
    </row>
    <row r="8" spans="1:8" x14ac:dyDescent="0.25">
      <c r="A8" s="305"/>
      <c r="B8" s="2"/>
      <c r="C8" s="2"/>
      <c r="D8" s="48"/>
      <c r="E8" s="3" t="s">
        <v>22</v>
      </c>
      <c r="F8" s="5">
        <v>1149171</v>
      </c>
      <c r="G8" s="7">
        <v>0</v>
      </c>
      <c r="H8" s="7">
        <v>0</v>
      </c>
    </row>
    <row r="9" spans="1:8" x14ac:dyDescent="0.25">
      <c r="A9" s="306"/>
      <c r="B9" s="2"/>
      <c r="C9" s="2"/>
      <c r="D9" s="48"/>
      <c r="E9" s="3" t="s">
        <v>23</v>
      </c>
      <c r="F9" s="5">
        <v>229600</v>
      </c>
      <c r="G9" s="7">
        <v>0</v>
      </c>
      <c r="H9" s="5">
        <v>15836</v>
      </c>
    </row>
    <row r="10" spans="1:8" x14ac:dyDescent="0.25">
      <c r="A10" s="304">
        <v>2</v>
      </c>
      <c r="B10" s="2">
        <v>11</v>
      </c>
      <c r="C10" s="2">
        <v>4291</v>
      </c>
      <c r="D10" s="48" t="s">
        <v>24</v>
      </c>
      <c r="E10" s="4" t="s">
        <v>21</v>
      </c>
      <c r="F10" s="6">
        <v>11511</v>
      </c>
      <c r="G10" s="8">
        <v>0</v>
      </c>
      <c r="H10" s="8">
        <v>0</v>
      </c>
    </row>
    <row r="11" spans="1:8" x14ac:dyDescent="0.25">
      <c r="A11" s="306"/>
      <c r="B11" s="2"/>
      <c r="C11" s="2"/>
      <c r="D11" s="48"/>
      <c r="E11" s="3" t="s">
        <v>23</v>
      </c>
      <c r="F11" s="5">
        <v>11511</v>
      </c>
      <c r="G11" s="7">
        <v>0</v>
      </c>
      <c r="H11" s="7">
        <v>0</v>
      </c>
    </row>
    <row r="12" spans="1:8" ht="30" x14ac:dyDescent="0.25">
      <c r="A12" s="304">
        <v>3</v>
      </c>
      <c r="B12" s="2">
        <v>13</v>
      </c>
      <c r="C12" s="2">
        <v>4279</v>
      </c>
      <c r="D12" s="48" t="s">
        <v>25</v>
      </c>
      <c r="E12" s="4" t="s">
        <v>21</v>
      </c>
      <c r="F12" s="6">
        <v>5404036</v>
      </c>
      <c r="G12" s="8">
        <v>0</v>
      </c>
      <c r="H12" s="6">
        <v>2465748</v>
      </c>
    </row>
    <row r="13" spans="1:8" x14ac:dyDescent="0.25">
      <c r="A13" s="305"/>
      <c r="B13" s="2"/>
      <c r="C13" s="2"/>
      <c r="D13" s="48"/>
      <c r="E13" s="3" t="s">
        <v>22</v>
      </c>
      <c r="F13" s="5">
        <v>2259034</v>
      </c>
      <c r="G13" s="7">
        <v>0</v>
      </c>
      <c r="H13" s="5">
        <v>569367</v>
      </c>
    </row>
    <row r="14" spans="1:8" x14ac:dyDescent="0.25">
      <c r="A14" s="306"/>
      <c r="B14" s="2"/>
      <c r="C14" s="2"/>
      <c r="D14" s="48"/>
      <c r="E14" s="3" t="s">
        <v>23</v>
      </c>
      <c r="F14" s="5">
        <v>3145002</v>
      </c>
      <c r="G14" s="7">
        <v>0</v>
      </c>
      <c r="H14" s="5">
        <v>1896381</v>
      </c>
    </row>
    <row r="15" spans="1:8" x14ac:dyDescent="0.25">
      <c r="A15" s="304">
        <v>4</v>
      </c>
      <c r="B15" s="2">
        <v>13</v>
      </c>
      <c r="C15" s="2">
        <v>4280</v>
      </c>
      <c r="D15" s="48" t="s">
        <v>26</v>
      </c>
      <c r="E15" s="4" t="s">
        <v>21</v>
      </c>
      <c r="F15" s="6">
        <v>26579</v>
      </c>
      <c r="G15" s="8">
        <v>0</v>
      </c>
      <c r="H15" s="8">
        <v>0</v>
      </c>
    </row>
    <row r="16" spans="1:8" x14ac:dyDescent="0.25">
      <c r="A16" s="306"/>
      <c r="B16" s="2"/>
      <c r="C16" s="2"/>
      <c r="D16" s="48"/>
      <c r="E16" s="3" t="s">
        <v>22</v>
      </c>
      <c r="F16" s="5">
        <v>26579</v>
      </c>
      <c r="G16" s="7">
        <v>0</v>
      </c>
      <c r="H16" s="7">
        <v>0</v>
      </c>
    </row>
    <row r="17" spans="1:8" x14ac:dyDescent="0.25">
      <c r="A17" s="304">
        <v>5</v>
      </c>
      <c r="B17" s="2">
        <v>13</v>
      </c>
      <c r="C17" s="2">
        <v>4281</v>
      </c>
      <c r="D17" s="48" t="s">
        <v>27</v>
      </c>
      <c r="E17" s="4" t="s">
        <v>21</v>
      </c>
      <c r="F17" s="6">
        <v>154909</v>
      </c>
      <c r="G17" s="8">
        <v>0</v>
      </c>
      <c r="H17" s="8">
        <v>0</v>
      </c>
    </row>
    <row r="18" spans="1:8" x14ac:dyDescent="0.25">
      <c r="A18" s="305"/>
      <c r="B18" s="2"/>
      <c r="C18" s="2"/>
      <c r="D18" s="48"/>
      <c r="E18" s="3" t="s">
        <v>22</v>
      </c>
      <c r="F18" s="5">
        <v>99588</v>
      </c>
      <c r="G18" s="7">
        <v>0</v>
      </c>
      <c r="H18" s="7">
        <v>0</v>
      </c>
    </row>
    <row r="19" spans="1:8" x14ac:dyDescent="0.25">
      <c r="A19" s="306"/>
      <c r="B19" s="2"/>
      <c r="C19" s="2"/>
      <c r="D19" s="48"/>
      <c r="E19" s="3" t="s">
        <v>23</v>
      </c>
      <c r="F19" s="5">
        <v>55321</v>
      </c>
      <c r="G19" s="7">
        <v>0</v>
      </c>
      <c r="H19" s="7">
        <v>0</v>
      </c>
    </row>
    <row r="20" spans="1:8" x14ac:dyDescent="0.25">
      <c r="A20" s="304">
        <v>6</v>
      </c>
      <c r="B20" s="2">
        <v>13</v>
      </c>
      <c r="C20" s="2">
        <v>4282</v>
      </c>
      <c r="D20" s="48" t="s">
        <v>28</v>
      </c>
      <c r="E20" s="4" t="s">
        <v>21</v>
      </c>
      <c r="F20" s="6">
        <v>416236</v>
      </c>
      <c r="G20" s="8">
        <v>0</v>
      </c>
      <c r="H20" s="6">
        <v>393440</v>
      </c>
    </row>
    <row r="21" spans="1:8" x14ac:dyDescent="0.25">
      <c r="A21" s="306"/>
      <c r="B21" s="2"/>
      <c r="C21" s="2"/>
      <c r="D21" s="48"/>
      <c r="E21" s="3" t="s">
        <v>22</v>
      </c>
      <c r="F21" s="5">
        <v>416236</v>
      </c>
      <c r="G21" s="7">
        <v>0</v>
      </c>
      <c r="H21" s="5">
        <v>393440</v>
      </c>
    </row>
    <row r="22" spans="1:8" ht="30" x14ac:dyDescent="0.25">
      <c r="A22" s="304">
        <v>7</v>
      </c>
      <c r="B22" s="2">
        <v>13</v>
      </c>
      <c r="C22" s="2">
        <v>4283</v>
      </c>
      <c r="D22" s="48" t="s">
        <v>122</v>
      </c>
      <c r="E22" s="4" t="s">
        <v>21</v>
      </c>
      <c r="F22" s="6">
        <v>94551</v>
      </c>
      <c r="G22" s="8">
        <v>0</v>
      </c>
      <c r="H22" s="6">
        <v>82251</v>
      </c>
    </row>
    <row r="23" spans="1:8" x14ac:dyDescent="0.25">
      <c r="A23" s="305"/>
      <c r="B23" s="2"/>
      <c r="C23" s="2"/>
      <c r="D23" s="48"/>
      <c r="E23" s="3" t="s">
        <v>22</v>
      </c>
      <c r="F23" s="5">
        <v>12300</v>
      </c>
      <c r="G23" s="7">
        <v>0</v>
      </c>
      <c r="H23" s="7">
        <v>0</v>
      </c>
    </row>
    <row r="24" spans="1:8" x14ac:dyDescent="0.25">
      <c r="A24" s="306"/>
      <c r="B24" s="2"/>
      <c r="C24" s="2"/>
      <c r="D24" s="48"/>
      <c r="E24" s="3" t="s">
        <v>23</v>
      </c>
      <c r="F24" s="5">
        <v>82251</v>
      </c>
      <c r="G24" s="7">
        <v>0</v>
      </c>
      <c r="H24" s="5">
        <v>82251</v>
      </c>
    </row>
    <row r="25" spans="1:8" x14ac:dyDescent="0.25">
      <c r="A25" s="304">
        <v>8</v>
      </c>
      <c r="B25" s="2">
        <v>14</v>
      </c>
      <c r="C25" s="2">
        <v>4269</v>
      </c>
      <c r="D25" s="48" t="s">
        <v>30</v>
      </c>
      <c r="E25" s="4" t="s">
        <v>21</v>
      </c>
      <c r="F25" s="6">
        <v>1215156</v>
      </c>
      <c r="G25" s="8">
        <v>0</v>
      </c>
      <c r="H25" s="8">
        <v>0</v>
      </c>
    </row>
    <row r="26" spans="1:8" x14ac:dyDescent="0.25">
      <c r="A26" s="305"/>
      <c r="B26" s="2"/>
      <c r="C26" s="2"/>
      <c r="D26" s="48"/>
      <c r="E26" s="3" t="s">
        <v>22</v>
      </c>
      <c r="F26" s="5">
        <v>829339</v>
      </c>
      <c r="G26" s="7">
        <v>0</v>
      </c>
      <c r="H26" s="7">
        <v>0</v>
      </c>
    </row>
    <row r="27" spans="1:8" x14ac:dyDescent="0.25">
      <c r="A27" s="306"/>
      <c r="B27" s="2"/>
      <c r="C27" s="2"/>
      <c r="D27" s="48"/>
      <c r="E27" s="3" t="s">
        <v>23</v>
      </c>
      <c r="F27" s="5">
        <v>385817</v>
      </c>
      <c r="G27" s="7">
        <v>0</v>
      </c>
      <c r="H27" s="7">
        <v>0</v>
      </c>
    </row>
    <row r="28" spans="1:8" ht="30" x14ac:dyDescent="0.25">
      <c r="A28" s="304">
        <v>9</v>
      </c>
      <c r="B28" s="2">
        <v>15</v>
      </c>
      <c r="C28" s="2">
        <v>2033</v>
      </c>
      <c r="D28" s="48" t="s">
        <v>31</v>
      </c>
      <c r="E28" s="4" t="s">
        <v>21</v>
      </c>
      <c r="F28" s="6">
        <v>1421926</v>
      </c>
      <c r="G28" s="8">
        <v>0</v>
      </c>
      <c r="H28" s="6">
        <v>392089</v>
      </c>
    </row>
    <row r="29" spans="1:8" x14ac:dyDescent="0.25">
      <c r="A29" s="305"/>
      <c r="B29" s="2"/>
      <c r="C29" s="2"/>
      <c r="D29" s="48"/>
      <c r="E29" s="3" t="s">
        <v>35</v>
      </c>
      <c r="F29" s="5">
        <v>383268</v>
      </c>
      <c r="G29" s="7">
        <v>0</v>
      </c>
      <c r="H29" s="7">
        <v>0</v>
      </c>
    </row>
    <row r="30" spans="1:8" x14ac:dyDescent="0.25">
      <c r="A30" s="305"/>
      <c r="B30" s="2"/>
      <c r="C30" s="2"/>
      <c r="D30" s="48"/>
      <c r="E30" s="3" t="s">
        <v>22</v>
      </c>
      <c r="F30" s="5">
        <v>368258</v>
      </c>
      <c r="G30" s="7">
        <v>0</v>
      </c>
      <c r="H30" s="7">
        <v>0</v>
      </c>
    </row>
    <row r="31" spans="1:8" x14ac:dyDescent="0.25">
      <c r="A31" s="306"/>
      <c r="B31" s="2"/>
      <c r="C31" s="2"/>
      <c r="D31" s="48"/>
      <c r="E31" s="3" t="s">
        <v>23</v>
      </c>
      <c r="F31" s="5">
        <v>670400</v>
      </c>
      <c r="G31" s="7">
        <v>0</v>
      </c>
      <c r="H31" s="5">
        <v>392089</v>
      </c>
    </row>
    <row r="32" spans="1:8" x14ac:dyDescent="0.25">
      <c r="A32" s="304">
        <v>10</v>
      </c>
      <c r="B32" s="2">
        <v>15</v>
      </c>
      <c r="C32" s="2">
        <v>4352</v>
      </c>
      <c r="D32" s="48" t="s">
        <v>32</v>
      </c>
      <c r="E32" s="4" t="s">
        <v>21</v>
      </c>
      <c r="F32" s="6">
        <v>1061179</v>
      </c>
      <c r="G32" s="8">
        <v>0</v>
      </c>
      <c r="H32" s="8">
        <v>440</v>
      </c>
    </row>
    <row r="33" spans="1:8" x14ac:dyDescent="0.25">
      <c r="A33" s="306"/>
      <c r="B33" s="2"/>
      <c r="C33" s="2"/>
      <c r="D33" s="48"/>
      <c r="E33" s="3" t="s">
        <v>22</v>
      </c>
      <c r="F33" s="5">
        <v>1061179</v>
      </c>
      <c r="G33" s="7">
        <v>0</v>
      </c>
      <c r="H33" s="7">
        <v>440</v>
      </c>
    </row>
    <row r="34" spans="1:8" ht="30" x14ac:dyDescent="0.25">
      <c r="A34" s="304">
        <v>11</v>
      </c>
      <c r="B34" s="2">
        <v>15</v>
      </c>
      <c r="C34" s="2">
        <v>901</v>
      </c>
      <c r="D34" s="48" t="s">
        <v>33</v>
      </c>
      <c r="E34" s="4" t="s">
        <v>21</v>
      </c>
      <c r="F34" s="6">
        <v>62464446</v>
      </c>
      <c r="G34" s="8">
        <v>0</v>
      </c>
      <c r="H34" s="6">
        <v>20563157</v>
      </c>
    </row>
    <row r="35" spans="1:8" x14ac:dyDescent="0.25">
      <c r="A35" s="305"/>
      <c r="B35" s="2"/>
      <c r="C35" s="2"/>
      <c r="D35" s="48"/>
      <c r="E35" s="3" t="s">
        <v>34</v>
      </c>
      <c r="F35" s="5">
        <v>19443175</v>
      </c>
      <c r="G35" s="7">
        <v>0</v>
      </c>
      <c r="H35" s="7">
        <v>0</v>
      </c>
    </row>
    <row r="36" spans="1:8" x14ac:dyDescent="0.25">
      <c r="A36" s="305"/>
      <c r="B36" s="2"/>
      <c r="C36" s="2"/>
      <c r="D36" s="48"/>
      <c r="E36" s="3" t="s">
        <v>35</v>
      </c>
      <c r="F36" s="5">
        <v>436865</v>
      </c>
      <c r="G36" s="7">
        <v>0</v>
      </c>
      <c r="H36" s="5">
        <v>53979</v>
      </c>
    </row>
    <row r="37" spans="1:8" x14ac:dyDescent="0.25">
      <c r="A37" s="305"/>
      <c r="B37" s="2"/>
      <c r="C37" s="2"/>
      <c r="D37" s="48"/>
      <c r="E37" s="3" t="s">
        <v>22</v>
      </c>
      <c r="F37" s="5">
        <v>12692750</v>
      </c>
      <c r="G37" s="7">
        <v>0</v>
      </c>
      <c r="H37" s="5">
        <v>179332</v>
      </c>
    </row>
    <row r="38" spans="1:8" x14ac:dyDescent="0.25">
      <c r="A38" s="306"/>
      <c r="B38" s="2"/>
      <c r="C38" s="2"/>
      <c r="D38" s="48"/>
      <c r="E38" s="3" t="s">
        <v>23</v>
      </c>
      <c r="F38" s="5">
        <v>29891656</v>
      </c>
      <c r="G38" s="7">
        <v>0</v>
      </c>
      <c r="H38" s="5">
        <v>20329846</v>
      </c>
    </row>
    <row r="39" spans="1:8" x14ac:dyDescent="0.25">
      <c r="A39" s="304">
        <v>12</v>
      </c>
      <c r="B39" s="2">
        <v>16</v>
      </c>
      <c r="C39" s="2">
        <v>2525</v>
      </c>
      <c r="D39" s="48" t="s">
        <v>36</v>
      </c>
      <c r="E39" s="4" t="s">
        <v>21</v>
      </c>
      <c r="F39" s="6">
        <v>2162586</v>
      </c>
      <c r="G39" s="8">
        <v>0</v>
      </c>
      <c r="H39" s="8">
        <v>0</v>
      </c>
    </row>
    <row r="40" spans="1:8" x14ac:dyDescent="0.25">
      <c r="A40" s="305"/>
      <c r="B40" s="2"/>
      <c r="C40" s="2"/>
      <c r="D40" s="48"/>
      <c r="E40" s="3" t="s">
        <v>22</v>
      </c>
      <c r="F40" s="5">
        <v>2087634</v>
      </c>
      <c r="G40" s="7">
        <v>0</v>
      </c>
      <c r="H40" s="7">
        <v>0</v>
      </c>
    </row>
    <row r="41" spans="1:8" x14ac:dyDescent="0.25">
      <c r="A41" s="306"/>
      <c r="B41" s="2"/>
      <c r="C41" s="2"/>
      <c r="D41" s="48"/>
      <c r="E41" s="3" t="s">
        <v>23</v>
      </c>
      <c r="F41" s="5">
        <v>74952</v>
      </c>
      <c r="G41" s="7">
        <v>0</v>
      </c>
      <c r="H41" s="7">
        <v>0</v>
      </c>
    </row>
    <row r="42" spans="1:8" x14ac:dyDescent="0.25">
      <c r="A42" s="304">
        <v>13</v>
      </c>
      <c r="B42" s="2">
        <v>18</v>
      </c>
      <c r="C42" s="2">
        <v>4112</v>
      </c>
      <c r="D42" s="48" t="s">
        <v>37</v>
      </c>
      <c r="E42" s="4" t="s">
        <v>21</v>
      </c>
      <c r="F42" s="6">
        <v>17859360</v>
      </c>
      <c r="G42" s="8">
        <v>0</v>
      </c>
      <c r="H42" s="6">
        <v>9895444</v>
      </c>
    </row>
    <row r="43" spans="1:8" x14ac:dyDescent="0.25">
      <c r="A43" s="305"/>
      <c r="B43" s="2"/>
      <c r="C43" s="2"/>
      <c r="D43" s="48"/>
      <c r="E43" s="3" t="s">
        <v>34</v>
      </c>
      <c r="F43" s="5">
        <v>326660</v>
      </c>
      <c r="G43" s="7">
        <v>0</v>
      </c>
      <c r="H43" s="7">
        <v>0</v>
      </c>
    </row>
    <row r="44" spans="1:8" x14ac:dyDescent="0.25">
      <c r="A44" s="305"/>
      <c r="B44" s="2"/>
      <c r="C44" s="2"/>
      <c r="D44" s="48"/>
      <c r="E44" s="3" t="s">
        <v>22</v>
      </c>
      <c r="F44" s="5">
        <v>4903588</v>
      </c>
      <c r="G44" s="7">
        <v>0</v>
      </c>
      <c r="H44" s="7">
        <v>0</v>
      </c>
    </row>
    <row r="45" spans="1:8" x14ac:dyDescent="0.25">
      <c r="A45" s="306"/>
      <c r="B45" s="2"/>
      <c r="C45" s="2"/>
      <c r="D45" s="48"/>
      <c r="E45" s="3" t="s">
        <v>23</v>
      </c>
      <c r="F45" s="5">
        <v>12629112</v>
      </c>
      <c r="G45" s="7">
        <v>0</v>
      </c>
      <c r="H45" s="5">
        <v>9895444</v>
      </c>
    </row>
    <row r="46" spans="1:8" x14ac:dyDescent="0.25">
      <c r="A46" s="304">
        <v>14</v>
      </c>
      <c r="B46" s="2">
        <v>31</v>
      </c>
      <c r="C46" s="2">
        <v>2548</v>
      </c>
      <c r="D46" s="48" t="s">
        <v>38</v>
      </c>
      <c r="E46" s="4" t="s">
        <v>21</v>
      </c>
      <c r="F46" s="6">
        <v>3506998</v>
      </c>
      <c r="G46" s="8">
        <v>0</v>
      </c>
      <c r="H46" s="8">
        <v>0</v>
      </c>
    </row>
    <row r="47" spans="1:8" x14ac:dyDescent="0.25">
      <c r="A47" s="305"/>
      <c r="B47" s="2"/>
      <c r="C47" s="2"/>
      <c r="D47" s="48"/>
      <c r="E47" s="3" t="s">
        <v>35</v>
      </c>
      <c r="F47" s="5">
        <v>724513</v>
      </c>
      <c r="G47" s="7">
        <v>0</v>
      </c>
      <c r="H47" s="7">
        <v>0</v>
      </c>
    </row>
    <row r="48" spans="1:8" x14ac:dyDescent="0.25">
      <c r="A48" s="305"/>
      <c r="B48" s="2"/>
      <c r="C48" s="2"/>
      <c r="D48" s="48"/>
      <c r="E48" s="3" t="s">
        <v>22</v>
      </c>
      <c r="F48" s="5">
        <v>2495657</v>
      </c>
      <c r="G48" s="7">
        <v>0</v>
      </c>
      <c r="H48" s="7">
        <v>0</v>
      </c>
    </row>
    <row r="49" spans="1:8" x14ac:dyDescent="0.25">
      <c r="A49" s="306"/>
      <c r="B49" s="2"/>
      <c r="C49" s="2"/>
      <c r="D49" s="48"/>
      <c r="E49" s="3" t="s">
        <v>23</v>
      </c>
      <c r="F49" s="5">
        <v>286828</v>
      </c>
      <c r="G49" s="7">
        <v>0</v>
      </c>
      <c r="H49" s="7">
        <v>0</v>
      </c>
    </row>
    <row r="50" spans="1:8" x14ac:dyDescent="0.25">
      <c r="A50" s="304">
        <v>15</v>
      </c>
      <c r="B50" s="2">
        <v>31</v>
      </c>
      <c r="C50" s="2">
        <v>2550</v>
      </c>
      <c r="D50" s="48" t="s">
        <v>39</v>
      </c>
      <c r="E50" s="4" t="s">
        <v>21</v>
      </c>
      <c r="F50" s="6">
        <v>343984</v>
      </c>
      <c r="G50" s="8">
        <v>0</v>
      </c>
      <c r="H50" s="6">
        <v>225172</v>
      </c>
    </row>
    <row r="51" spans="1:8" x14ac:dyDescent="0.25">
      <c r="A51" s="305"/>
      <c r="B51" s="2"/>
      <c r="C51" s="2"/>
      <c r="D51" s="48"/>
      <c r="E51" s="3" t="s">
        <v>22</v>
      </c>
      <c r="F51" s="5">
        <v>109807</v>
      </c>
      <c r="G51" s="7">
        <v>0</v>
      </c>
      <c r="H51" s="7">
        <v>0</v>
      </c>
    </row>
    <row r="52" spans="1:8" x14ac:dyDescent="0.25">
      <c r="A52" s="306"/>
      <c r="B52" s="2"/>
      <c r="C52" s="2"/>
      <c r="D52" s="48"/>
      <c r="E52" s="3" t="s">
        <v>23</v>
      </c>
      <c r="F52" s="5">
        <v>234177</v>
      </c>
      <c r="G52" s="7">
        <v>0</v>
      </c>
      <c r="H52" s="5">
        <v>225172</v>
      </c>
    </row>
    <row r="53" spans="1:8" ht="30" x14ac:dyDescent="0.25">
      <c r="A53" s="304">
        <v>16</v>
      </c>
      <c r="B53" s="2">
        <v>31</v>
      </c>
      <c r="C53" s="2">
        <v>2551</v>
      </c>
      <c r="D53" s="48" t="s">
        <v>40</v>
      </c>
      <c r="E53" s="4" t="s">
        <v>21</v>
      </c>
      <c r="F53" s="6">
        <v>4952220</v>
      </c>
      <c r="G53" s="8">
        <v>0</v>
      </c>
      <c r="H53" s="8">
        <v>0</v>
      </c>
    </row>
    <row r="54" spans="1:8" x14ac:dyDescent="0.25">
      <c r="A54" s="305"/>
      <c r="B54" s="2"/>
      <c r="C54" s="2"/>
      <c r="D54" s="48"/>
      <c r="E54" s="3" t="s">
        <v>34</v>
      </c>
      <c r="F54" s="5">
        <v>65992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48"/>
      <c r="E55" s="3" t="s">
        <v>22</v>
      </c>
      <c r="F55" s="5">
        <v>4886228</v>
      </c>
      <c r="G55" s="7">
        <v>0</v>
      </c>
      <c r="H55" s="7">
        <v>0</v>
      </c>
    </row>
    <row r="56" spans="1:8" x14ac:dyDescent="0.25">
      <c r="A56" s="304">
        <v>17</v>
      </c>
      <c r="B56" s="2">
        <v>31</v>
      </c>
      <c r="C56" s="2">
        <v>2554</v>
      </c>
      <c r="D56" s="48" t="s">
        <v>41</v>
      </c>
      <c r="E56" s="4" t="s">
        <v>21</v>
      </c>
      <c r="F56" s="6">
        <v>441173</v>
      </c>
      <c r="G56" s="8">
        <v>0</v>
      </c>
      <c r="H56" s="8">
        <v>0</v>
      </c>
    </row>
    <row r="57" spans="1:8" x14ac:dyDescent="0.25">
      <c r="A57" s="305"/>
      <c r="B57" s="2"/>
      <c r="C57" s="2"/>
      <c r="D57" s="48"/>
      <c r="E57" s="3" t="s">
        <v>22</v>
      </c>
      <c r="F57" s="5">
        <v>424422</v>
      </c>
      <c r="G57" s="7">
        <v>0</v>
      </c>
      <c r="H57" s="7">
        <v>0</v>
      </c>
    </row>
    <row r="58" spans="1:8" x14ac:dyDescent="0.25">
      <c r="A58" s="306"/>
      <c r="B58" s="2"/>
      <c r="C58" s="2"/>
      <c r="D58" s="48"/>
      <c r="E58" s="3" t="s">
        <v>23</v>
      </c>
      <c r="F58" s="5">
        <v>16751</v>
      </c>
      <c r="G58" s="7">
        <v>0</v>
      </c>
      <c r="H58" s="7">
        <v>0</v>
      </c>
    </row>
    <row r="59" spans="1:8" ht="30" x14ac:dyDescent="0.25">
      <c r="A59" s="304">
        <v>18</v>
      </c>
      <c r="B59" s="2">
        <v>31</v>
      </c>
      <c r="C59" s="2">
        <v>2557</v>
      </c>
      <c r="D59" s="48" t="s">
        <v>40</v>
      </c>
      <c r="E59" s="4" t="s">
        <v>21</v>
      </c>
      <c r="F59" s="6">
        <v>1149384</v>
      </c>
      <c r="G59" s="8">
        <v>0</v>
      </c>
      <c r="H59" s="8">
        <v>0</v>
      </c>
    </row>
    <row r="60" spans="1:8" x14ac:dyDescent="0.25">
      <c r="A60" s="306"/>
      <c r="B60" s="2"/>
      <c r="C60" s="2"/>
      <c r="D60" s="48"/>
      <c r="E60" s="3" t="s">
        <v>22</v>
      </c>
      <c r="F60" s="5">
        <v>1149384</v>
      </c>
      <c r="G60" s="7">
        <v>0</v>
      </c>
      <c r="H60" s="7">
        <v>0</v>
      </c>
    </row>
    <row r="61" spans="1:8" ht="30" x14ac:dyDescent="0.25">
      <c r="A61" s="304">
        <v>19</v>
      </c>
      <c r="B61" s="2">
        <v>31</v>
      </c>
      <c r="C61" s="2">
        <v>2558</v>
      </c>
      <c r="D61" s="48" t="s">
        <v>42</v>
      </c>
      <c r="E61" s="4" t="s">
        <v>21</v>
      </c>
      <c r="F61" s="6">
        <v>3938579</v>
      </c>
      <c r="G61" s="8">
        <v>0</v>
      </c>
      <c r="H61" s="8">
        <v>0</v>
      </c>
    </row>
    <row r="62" spans="1:8" x14ac:dyDescent="0.25">
      <c r="A62" s="305"/>
      <c r="B62" s="2"/>
      <c r="C62" s="2"/>
      <c r="D62" s="48"/>
      <c r="E62" s="3" t="s">
        <v>34</v>
      </c>
      <c r="F62" s="5">
        <v>3849359</v>
      </c>
      <c r="G62" s="7">
        <v>0</v>
      </c>
      <c r="H62" s="7">
        <v>0</v>
      </c>
    </row>
    <row r="63" spans="1:8" x14ac:dyDescent="0.25">
      <c r="A63" s="306"/>
      <c r="B63" s="2"/>
      <c r="C63" s="2"/>
      <c r="D63" s="48"/>
      <c r="E63" s="3" t="s">
        <v>22</v>
      </c>
      <c r="F63" s="5">
        <v>89220</v>
      </c>
      <c r="G63" s="7">
        <v>0</v>
      </c>
      <c r="H63" s="7">
        <v>0</v>
      </c>
    </row>
    <row r="64" spans="1:8" x14ac:dyDescent="0.25">
      <c r="A64" s="304">
        <v>20</v>
      </c>
      <c r="B64" s="2">
        <v>31</v>
      </c>
      <c r="C64" s="2">
        <v>2562</v>
      </c>
      <c r="D64" s="48" t="s">
        <v>43</v>
      </c>
      <c r="E64" s="4" t="s">
        <v>21</v>
      </c>
      <c r="F64" s="6">
        <v>5730078</v>
      </c>
      <c r="G64" s="8">
        <v>0</v>
      </c>
      <c r="H64" s="6">
        <v>198036</v>
      </c>
    </row>
    <row r="65" spans="1:8" x14ac:dyDescent="0.25">
      <c r="A65" s="305"/>
      <c r="B65" s="2"/>
      <c r="C65" s="2"/>
      <c r="D65" s="48"/>
      <c r="E65" s="3" t="s">
        <v>34</v>
      </c>
      <c r="F65" s="5">
        <v>2380788</v>
      </c>
      <c r="G65" s="7">
        <v>0</v>
      </c>
      <c r="H65" s="7">
        <v>0</v>
      </c>
    </row>
    <row r="66" spans="1:8" x14ac:dyDescent="0.25">
      <c r="A66" s="305"/>
      <c r="B66" s="2"/>
      <c r="C66" s="2"/>
      <c r="D66" s="48"/>
      <c r="E66" s="3" t="s">
        <v>35</v>
      </c>
      <c r="F66" s="5">
        <v>232776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48"/>
      <c r="E67" s="3" t="s">
        <v>22</v>
      </c>
      <c r="F67" s="5">
        <v>2415486</v>
      </c>
      <c r="G67" s="7">
        <v>0</v>
      </c>
      <c r="H67" s="7">
        <v>0</v>
      </c>
    </row>
    <row r="68" spans="1:8" x14ac:dyDescent="0.25">
      <c r="A68" s="306"/>
      <c r="B68" s="2"/>
      <c r="C68" s="2"/>
      <c r="D68" s="48"/>
      <c r="E68" s="3" t="s">
        <v>23</v>
      </c>
      <c r="F68" s="5">
        <v>701028</v>
      </c>
      <c r="G68" s="7">
        <v>0</v>
      </c>
      <c r="H68" s="5">
        <v>198036</v>
      </c>
    </row>
    <row r="69" spans="1:8" ht="30" x14ac:dyDescent="0.25">
      <c r="A69" s="304">
        <v>21</v>
      </c>
      <c r="B69" s="2">
        <v>31</v>
      </c>
      <c r="C69" s="2">
        <v>3213</v>
      </c>
      <c r="D69" s="48" t="s">
        <v>124</v>
      </c>
      <c r="E69" s="4" t="s">
        <v>21</v>
      </c>
      <c r="F69" s="6">
        <v>2199814</v>
      </c>
      <c r="G69" s="8">
        <v>0</v>
      </c>
      <c r="H69" s="8">
        <v>0</v>
      </c>
    </row>
    <row r="70" spans="1:8" x14ac:dyDescent="0.25">
      <c r="A70" s="305"/>
      <c r="B70" s="2"/>
      <c r="C70" s="2"/>
      <c r="D70" s="48"/>
      <c r="E70" s="3" t="s">
        <v>34</v>
      </c>
      <c r="F70" s="5">
        <v>1589622</v>
      </c>
      <c r="G70" s="7">
        <v>0</v>
      </c>
      <c r="H70" s="7">
        <v>0</v>
      </c>
    </row>
    <row r="71" spans="1:8" x14ac:dyDescent="0.25">
      <c r="A71" s="306"/>
      <c r="B71" s="2"/>
      <c r="C71" s="2"/>
      <c r="D71" s="48"/>
      <c r="E71" s="3" t="s">
        <v>35</v>
      </c>
      <c r="F71" s="5">
        <v>610192</v>
      </c>
      <c r="G71" s="7">
        <v>0</v>
      </c>
      <c r="H71" s="7">
        <v>0</v>
      </c>
    </row>
    <row r="72" spans="1:8" ht="30" x14ac:dyDescent="0.25">
      <c r="A72" s="304">
        <v>22</v>
      </c>
      <c r="B72" s="2">
        <v>31</v>
      </c>
      <c r="C72" s="2">
        <v>3300</v>
      </c>
      <c r="D72" s="48" t="s">
        <v>44</v>
      </c>
      <c r="E72" s="4" t="s">
        <v>21</v>
      </c>
      <c r="F72" s="6">
        <v>585950</v>
      </c>
      <c r="G72" s="8">
        <v>0</v>
      </c>
      <c r="H72" s="8">
        <v>0</v>
      </c>
    </row>
    <row r="73" spans="1:8" x14ac:dyDescent="0.25">
      <c r="A73" s="305"/>
      <c r="B73" s="2"/>
      <c r="C73" s="2"/>
      <c r="D73" s="48"/>
      <c r="E73" s="3" t="s">
        <v>35</v>
      </c>
      <c r="F73" s="5">
        <v>142569</v>
      </c>
      <c r="G73" s="7">
        <v>0</v>
      </c>
      <c r="H73" s="7">
        <v>0</v>
      </c>
    </row>
    <row r="74" spans="1:8" x14ac:dyDescent="0.25">
      <c r="A74" s="305"/>
      <c r="B74" s="2"/>
      <c r="C74" s="2"/>
      <c r="D74" s="48"/>
      <c r="E74" s="3" t="s">
        <v>22</v>
      </c>
      <c r="F74" s="5">
        <v>408602</v>
      </c>
      <c r="G74" s="7">
        <v>0</v>
      </c>
      <c r="H74" s="7">
        <v>0</v>
      </c>
    </row>
    <row r="75" spans="1:8" x14ac:dyDescent="0.25">
      <c r="A75" s="306"/>
      <c r="B75" s="2"/>
      <c r="C75" s="2"/>
      <c r="D75" s="48"/>
      <c r="E75" s="3" t="s">
        <v>23</v>
      </c>
      <c r="F75" s="5">
        <v>34779</v>
      </c>
      <c r="G75" s="7">
        <v>0</v>
      </c>
      <c r="H75" s="7">
        <v>0</v>
      </c>
    </row>
    <row r="76" spans="1:8" x14ac:dyDescent="0.25">
      <c r="A76" s="304">
        <v>23</v>
      </c>
      <c r="B76" s="2">
        <v>31</v>
      </c>
      <c r="C76" s="2">
        <v>3301</v>
      </c>
      <c r="D76" s="48" t="s">
        <v>45</v>
      </c>
      <c r="E76" s="4" t="s">
        <v>21</v>
      </c>
      <c r="F76" s="6">
        <v>711998</v>
      </c>
      <c r="G76" s="8">
        <v>0</v>
      </c>
      <c r="H76" s="8">
        <v>0</v>
      </c>
    </row>
    <row r="77" spans="1:8" x14ac:dyDescent="0.25">
      <c r="A77" s="305"/>
      <c r="B77" s="2"/>
      <c r="C77" s="2"/>
      <c r="D77" s="48"/>
      <c r="E77" s="3" t="s">
        <v>35</v>
      </c>
      <c r="F77" s="5">
        <v>76960</v>
      </c>
      <c r="G77" s="7">
        <v>0</v>
      </c>
      <c r="H77" s="7">
        <v>0</v>
      </c>
    </row>
    <row r="78" spans="1:8" x14ac:dyDescent="0.25">
      <c r="A78" s="305"/>
      <c r="B78" s="2"/>
      <c r="C78" s="2"/>
      <c r="D78" s="48"/>
      <c r="E78" s="3" t="s">
        <v>22</v>
      </c>
      <c r="F78" s="5">
        <v>625291</v>
      </c>
      <c r="G78" s="7">
        <v>0</v>
      </c>
      <c r="H78" s="7">
        <v>0</v>
      </c>
    </row>
    <row r="79" spans="1:8" x14ac:dyDescent="0.25">
      <c r="A79" s="306"/>
      <c r="B79" s="2"/>
      <c r="C79" s="2"/>
      <c r="D79" s="48"/>
      <c r="E79" s="3" t="s">
        <v>23</v>
      </c>
      <c r="F79" s="5">
        <v>9747</v>
      </c>
      <c r="G79" s="7">
        <v>0</v>
      </c>
      <c r="H79" s="7">
        <v>0</v>
      </c>
    </row>
    <row r="80" spans="1:8" ht="30" x14ac:dyDescent="0.25">
      <c r="A80" s="304">
        <v>24</v>
      </c>
      <c r="B80" s="2">
        <v>31</v>
      </c>
      <c r="C80" s="2">
        <v>3303</v>
      </c>
      <c r="D80" s="48" t="s">
        <v>46</v>
      </c>
      <c r="E80" s="4" t="s">
        <v>21</v>
      </c>
      <c r="F80" s="6">
        <v>237298</v>
      </c>
      <c r="G80" s="8">
        <v>0</v>
      </c>
      <c r="H80" s="8">
        <v>0</v>
      </c>
    </row>
    <row r="81" spans="1:8" x14ac:dyDescent="0.25">
      <c r="A81" s="306"/>
      <c r="B81" s="2"/>
      <c r="C81" s="2"/>
      <c r="D81" s="48"/>
      <c r="E81" s="3" t="s">
        <v>22</v>
      </c>
      <c r="F81" s="5">
        <v>237298</v>
      </c>
      <c r="G81" s="7">
        <v>0</v>
      </c>
      <c r="H81" s="7">
        <v>0</v>
      </c>
    </row>
    <row r="82" spans="1:8" x14ac:dyDescent="0.25">
      <c r="A82" s="304">
        <v>25</v>
      </c>
      <c r="B82" s="2">
        <v>31</v>
      </c>
      <c r="C82" s="2">
        <v>3305</v>
      </c>
      <c r="D82" s="48" t="s">
        <v>48</v>
      </c>
      <c r="E82" s="4" t="s">
        <v>21</v>
      </c>
      <c r="F82" s="6">
        <v>164352</v>
      </c>
      <c r="G82" s="8">
        <v>0</v>
      </c>
      <c r="H82" s="8">
        <v>0</v>
      </c>
    </row>
    <row r="83" spans="1:8" x14ac:dyDescent="0.25">
      <c r="A83" s="305"/>
      <c r="B83" s="2"/>
      <c r="C83" s="2"/>
      <c r="D83" s="48"/>
      <c r="E83" s="3" t="s">
        <v>22</v>
      </c>
      <c r="F83" s="5">
        <v>163429</v>
      </c>
      <c r="G83" s="7">
        <v>0</v>
      </c>
      <c r="H83" s="7">
        <v>0</v>
      </c>
    </row>
    <row r="84" spans="1:8" x14ac:dyDescent="0.25">
      <c r="A84" s="306"/>
      <c r="B84" s="2"/>
      <c r="C84" s="2"/>
      <c r="D84" s="48"/>
      <c r="E84" s="3" t="s">
        <v>23</v>
      </c>
      <c r="F84" s="7">
        <v>923</v>
      </c>
      <c r="G84" s="7">
        <v>0</v>
      </c>
      <c r="H84" s="7">
        <v>0</v>
      </c>
    </row>
    <row r="85" spans="1:8" x14ac:dyDescent="0.25">
      <c r="A85" s="304">
        <v>26</v>
      </c>
      <c r="B85" s="2">
        <v>31</v>
      </c>
      <c r="C85" s="2">
        <v>3308</v>
      </c>
      <c r="D85" s="48" t="s">
        <v>49</v>
      </c>
      <c r="E85" s="4" t="s">
        <v>21</v>
      </c>
      <c r="F85" s="6">
        <v>9429626</v>
      </c>
      <c r="G85" s="6">
        <v>18960</v>
      </c>
      <c r="H85" s="6">
        <v>3859643</v>
      </c>
    </row>
    <row r="86" spans="1:8" x14ac:dyDescent="0.25">
      <c r="A86" s="305"/>
      <c r="B86" s="2"/>
      <c r="C86" s="2"/>
      <c r="D86" s="48"/>
      <c r="E86" s="3" t="s">
        <v>22</v>
      </c>
      <c r="F86" s="5">
        <v>2026023</v>
      </c>
      <c r="G86" s="5">
        <v>3597</v>
      </c>
      <c r="H86" s="7">
        <v>0</v>
      </c>
    </row>
    <row r="87" spans="1:8" x14ac:dyDescent="0.25">
      <c r="A87" s="306"/>
      <c r="B87" s="2"/>
      <c r="C87" s="2"/>
      <c r="D87" s="48"/>
      <c r="E87" s="3" t="s">
        <v>23</v>
      </c>
      <c r="F87" s="5">
        <v>7403603</v>
      </c>
      <c r="G87" s="5">
        <v>15363</v>
      </c>
      <c r="H87" s="5">
        <v>3859643</v>
      </c>
    </row>
    <row r="88" spans="1:8" ht="30" x14ac:dyDescent="0.25">
      <c r="A88" s="304">
        <v>27</v>
      </c>
      <c r="B88" s="2">
        <v>31</v>
      </c>
      <c r="C88" s="2">
        <v>3309</v>
      </c>
      <c r="D88" s="48" t="s">
        <v>50</v>
      </c>
      <c r="E88" s="4" t="s">
        <v>21</v>
      </c>
      <c r="F88" s="6">
        <v>88353</v>
      </c>
      <c r="G88" s="8">
        <v>0</v>
      </c>
      <c r="H88" s="8">
        <v>0</v>
      </c>
    </row>
    <row r="89" spans="1:8" x14ac:dyDescent="0.25">
      <c r="A89" s="306"/>
      <c r="B89" s="2"/>
      <c r="C89" s="2"/>
      <c r="D89" s="48"/>
      <c r="E89" s="3" t="s">
        <v>22</v>
      </c>
      <c r="F89" s="5">
        <v>88353</v>
      </c>
      <c r="G89" s="7">
        <v>0</v>
      </c>
      <c r="H89" s="7">
        <v>0</v>
      </c>
    </row>
    <row r="90" spans="1:8" ht="30" x14ac:dyDescent="0.25">
      <c r="A90" s="304">
        <v>28</v>
      </c>
      <c r="B90" s="2">
        <v>31</v>
      </c>
      <c r="C90" s="2">
        <v>4160</v>
      </c>
      <c r="D90" s="48" t="s">
        <v>51</v>
      </c>
      <c r="E90" s="4" t="s">
        <v>21</v>
      </c>
      <c r="F90" s="6">
        <v>735565</v>
      </c>
      <c r="G90" s="8">
        <v>0</v>
      </c>
      <c r="H90" s="8">
        <v>0</v>
      </c>
    </row>
    <row r="91" spans="1:8" x14ac:dyDescent="0.25">
      <c r="A91" s="305"/>
      <c r="B91" s="2"/>
      <c r="C91" s="2"/>
      <c r="D91" s="48"/>
      <c r="E91" s="3" t="s">
        <v>22</v>
      </c>
      <c r="F91" s="5">
        <v>608615</v>
      </c>
      <c r="G91" s="7">
        <v>0</v>
      </c>
      <c r="H91" s="7">
        <v>0</v>
      </c>
    </row>
    <row r="92" spans="1:8" x14ac:dyDescent="0.25">
      <c r="A92" s="306"/>
      <c r="B92" s="2"/>
      <c r="C92" s="2"/>
      <c r="D92" s="48"/>
      <c r="E92" s="3" t="s">
        <v>23</v>
      </c>
      <c r="F92" s="5">
        <v>126950</v>
      </c>
      <c r="G92" s="7">
        <v>0</v>
      </c>
      <c r="H92" s="7">
        <v>0</v>
      </c>
    </row>
    <row r="93" spans="1:8" x14ac:dyDescent="0.25">
      <c r="A93" s="304">
        <v>29</v>
      </c>
      <c r="B93" s="2">
        <v>31</v>
      </c>
      <c r="C93" s="2">
        <v>4161</v>
      </c>
      <c r="D93" s="48" t="s">
        <v>52</v>
      </c>
      <c r="E93" s="4" t="s">
        <v>21</v>
      </c>
      <c r="F93" s="6">
        <v>3184240</v>
      </c>
      <c r="G93" s="6">
        <v>2346</v>
      </c>
      <c r="H93" s="8">
        <v>0</v>
      </c>
    </row>
    <row r="94" spans="1:8" x14ac:dyDescent="0.25">
      <c r="A94" s="305"/>
      <c r="B94" s="2"/>
      <c r="C94" s="2"/>
      <c r="D94" s="48"/>
      <c r="E94" s="3" t="s">
        <v>34</v>
      </c>
      <c r="F94" s="5">
        <v>2717275</v>
      </c>
      <c r="G94" s="5">
        <v>2346</v>
      </c>
      <c r="H94" s="7">
        <v>0</v>
      </c>
    </row>
    <row r="95" spans="1:8" x14ac:dyDescent="0.25">
      <c r="A95" s="306"/>
      <c r="B95" s="2"/>
      <c r="C95" s="2"/>
      <c r="D95" s="48"/>
      <c r="E95" s="3" t="s">
        <v>22</v>
      </c>
      <c r="F95" s="5">
        <v>466965</v>
      </c>
      <c r="G95" s="7">
        <v>0</v>
      </c>
      <c r="H95" s="7">
        <v>0</v>
      </c>
    </row>
    <row r="96" spans="1:8" ht="30" x14ac:dyDescent="0.25">
      <c r="A96" s="304">
        <v>30</v>
      </c>
      <c r="B96" s="2">
        <v>31</v>
      </c>
      <c r="C96" s="2">
        <v>4162</v>
      </c>
      <c r="D96" s="48" t="s">
        <v>53</v>
      </c>
      <c r="E96" s="4" t="s">
        <v>21</v>
      </c>
      <c r="F96" s="6">
        <v>46668</v>
      </c>
      <c r="G96" s="8">
        <v>0</v>
      </c>
      <c r="H96" s="8">
        <v>0</v>
      </c>
    </row>
    <row r="97" spans="1:8" x14ac:dyDescent="0.25">
      <c r="A97" s="306"/>
      <c r="B97" s="2"/>
      <c r="C97" s="2"/>
      <c r="D97" s="48"/>
      <c r="E97" s="3" t="s">
        <v>22</v>
      </c>
      <c r="F97" s="5">
        <v>46668</v>
      </c>
      <c r="G97" s="7">
        <v>0</v>
      </c>
      <c r="H97" s="7">
        <v>0</v>
      </c>
    </row>
    <row r="98" spans="1:8" x14ac:dyDescent="0.25">
      <c r="A98" s="304">
        <v>31</v>
      </c>
      <c r="B98" s="2">
        <v>31</v>
      </c>
      <c r="C98" s="2">
        <v>4163</v>
      </c>
      <c r="D98" s="48" t="s">
        <v>54</v>
      </c>
      <c r="E98" s="4" t="s">
        <v>21</v>
      </c>
      <c r="F98" s="6">
        <v>853691</v>
      </c>
      <c r="G98" s="8">
        <v>0</v>
      </c>
      <c r="H98" s="8">
        <v>0</v>
      </c>
    </row>
    <row r="99" spans="1:8" x14ac:dyDescent="0.25">
      <c r="A99" s="306"/>
      <c r="B99" s="2"/>
      <c r="C99" s="2"/>
      <c r="D99" s="48"/>
      <c r="E99" s="3" t="s">
        <v>22</v>
      </c>
      <c r="F99" s="5">
        <v>853691</v>
      </c>
      <c r="G99" s="7">
        <v>0</v>
      </c>
      <c r="H99" s="7">
        <v>0</v>
      </c>
    </row>
    <row r="100" spans="1:8" ht="30" x14ac:dyDescent="0.25">
      <c r="A100" s="304">
        <v>32</v>
      </c>
      <c r="B100" s="2">
        <v>31</v>
      </c>
      <c r="C100" s="2">
        <v>4166</v>
      </c>
      <c r="D100" s="48" t="s">
        <v>56</v>
      </c>
      <c r="E100" s="4" t="s">
        <v>21</v>
      </c>
      <c r="F100" s="6">
        <v>1313508</v>
      </c>
      <c r="G100" s="8">
        <v>0</v>
      </c>
      <c r="H100" s="8">
        <v>0</v>
      </c>
    </row>
    <row r="101" spans="1:8" x14ac:dyDescent="0.25">
      <c r="A101" s="306"/>
      <c r="B101" s="2"/>
      <c r="C101" s="2"/>
      <c r="D101" s="48"/>
      <c r="E101" s="3" t="s">
        <v>22</v>
      </c>
      <c r="F101" s="5">
        <v>1313508</v>
      </c>
      <c r="G101" s="7">
        <v>0</v>
      </c>
      <c r="H101" s="7">
        <v>0</v>
      </c>
    </row>
    <row r="102" spans="1:8" x14ac:dyDescent="0.25">
      <c r="A102" s="304">
        <v>33</v>
      </c>
      <c r="B102" s="2">
        <v>34</v>
      </c>
      <c r="C102" s="2">
        <v>1066</v>
      </c>
      <c r="D102" s="48" t="s">
        <v>57</v>
      </c>
      <c r="E102" s="4" t="s">
        <v>21</v>
      </c>
      <c r="F102" s="6">
        <v>16672606</v>
      </c>
      <c r="G102" s="8">
        <v>0</v>
      </c>
      <c r="H102" s="6">
        <v>5688498</v>
      </c>
    </row>
    <row r="103" spans="1:8" x14ac:dyDescent="0.25">
      <c r="A103" s="305"/>
      <c r="B103" s="2"/>
      <c r="C103" s="2"/>
      <c r="D103" s="48"/>
      <c r="E103" s="3" t="s">
        <v>34</v>
      </c>
      <c r="F103" s="5">
        <v>4539000</v>
      </c>
      <c r="G103" s="7">
        <v>0</v>
      </c>
      <c r="H103" s="7">
        <v>0</v>
      </c>
    </row>
    <row r="104" spans="1:8" x14ac:dyDescent="0.25">
      <c r="A104" s="305"/>
      <c r="B104" s="2"/>
      <c r="C104" s="2"/>
      <c r="D104" s="48"/>
      <c r="E104" s="3" t="s">
        <v>22</v>
      </c>
      <c r="F104" s="5">
        <v>2704188</v>
      </c>
      <c r="G104" s="7">
        <v>0</v>
      </c>
      <c r="H104" s="5">
        <v>76760</v>
      </c>
    </row>
    <row r="105" spans="1:8" x14ac:dyDescent="0.25">
      <c r="A105" s="306"/>
      <c r="B105" s="2"/>
      <c r="C105" s="2"/>
      <c r="D105" s="48"/>
      <c r="E105" s="3" t="s">
        <v>23</v>
      </c>
      <c r="F105" s="5">
        <v>9429418</v>
      </c>
      <c r="G105" s="7">
        <v>0</v>
      </c>
      <c r="H105" s="5">
        <v>5611738</v>
      </c>
    </row>
    <row r="106" spans="1:8" x14ac:dyDescent="0.25">
      <c r="A106" s="304">
        <v>34</v>
      </c>
      <c r="B106" s="2">
        <v>34</v>
      </c>
      <c r="C106" s="2">
        <v>1467</v>
      </c>
      <c r="D106" s="48" t="s">
        <v>58</v>
      </c>
      <c r="E106" s="4" t="s">
        <v>21</v>
      </c>
      <c r="F106" s="6">
        <v>39936</v>
      </c>
      <c r="G106" s="8">
        <v>0</v>
      </c>
      <c r="H106" s="8">
        <v>0</v>
      </c>
    </row>
    <row r="107" spans="1:8" x14ac:dyDescent="0.25">
      <c r="A107" s="306"/>
      <c r="B107" s="2"/>
      <c r="C107" s="2"/>
      <c r="D107" s="48"/>
      <c r="E107" s="3" t="s">
        <v>23</v>
      </c>
      <c r="F107" s="5">
        <v>39936</v>
      </c>
      <c r="G107" s="7">
        <v>0</v>
      </c>
      <c r="H107" s="7">
        <v>0</v>
      </c>
    </row>
    <row r="108" spans="1:8" x14ac:dyDescent="0.25">
      <c r="A108" s="304">
        <v>35</v>
      </c>
      <c r="B108" s="2">
        <v>34</v>
      </c>
      <c r="C108" s="2">
        <v>1500</v>
      </c>
      <c r="D108" s="48" t="s">
        <v>59</v>
      </c>
      <c r="E108" s="4" t="s">
        <v>21</v>
      </c>
      <c r="F108" s="6">
        <v>78616</v>
      </c>
      <c r="G108" s="8">
        <v>0</v>
      </c>
      <c r="H108" s="8">
        <v>0</v>
      </c>
    </row>
    <row r="109" spans="1:8" x14ac:dyDescent="0.25">
      <c r="A109" s="306"/>
      <c r="B109" s="2"/>
      <c r="C109" s="2"/>
      <c r="D109" s="48"/>
      <c r="E109" s="3" t="s">
        <v>22</v>
      </c>
      <c r="F109" s="5">
        <v>78616</v>
      </c>
      <c r="G109" s="7">
        <v>0</v>
      </c>
      <c r="H109" s="7">
        <v>0</v>
      </c>
    </row>
    <row r="110" spans="1:8" ht="30" x14ac:dyDescent="0.25">
      <c r="A110" s="304">
        <v>36</v>
      </c>
      <c r="B110" s="2">
        <v>34</v>
      </c>
      <c r="C110" s="2">
        <v>1501</v>
      </c>
      <c r="D110" s="48" t="s">
        <v>60</v>
      </c>
      <c r="E110" s="4" t="s">
        <v>21</v>
      </c>
      <c r="F110" s="6">
        <v>551630</v>
      </c>
      <c r="G110" s="8">
        <v>0</v>
      </c>
      <c r="H110" s="8">
        <v>0</v>
      </c>
    </row>
    <row r="111" spans="1:8" x14ac:dyDescent="0.25">
      <c r="A111" s="305"/>
      <c r="B111" s="2"/>
      <c r="C111" s="2"/>
      <c r="D111" s="48"/>
      <c r="E111" s="3" t="s">
        <v>22</v>
      </c>
      <c r="F111" s="5">
        <v>382837</v>
      </c>
      <c r="G111" s="7">
        <v>0</v>
      </c>
      <c r="H111" s="7">
        <v>0</v>
      </c>
    </row>
    <row r="112" spans="1:8" x14ac:dyDescent="0.25">
      <c r="A112" s="306"/>
      <c r="B112" s="2"/>
      <c r="C112" s="2"/>
      <c r="D112" s="48"/>
      <c r="E112" s="3" t="s">
        <v>23</v>
      </c>
      <c r="F112" s="5">
        <v>168793</v>
      </c>
      <c r="G112" s="7">
        <v>0</v>
      </c>
      <c r="H112" s="7">
        <v>0</v>
      </c>
    </row>
    <row r="113" spans="1:8" x14ac:dyDescent="0.25">
      <c r="A113" s="304">
        <v>37</v>
      </c>
      <c r="B113" s="2">
        <v>34</v>
      </c>
      <c r="C113" s="2">
        <v>2371</v>
      </c>
      <c r="D113" s="48" t="s">
        <v>61</v>
      </c>
      <c r="E113" s="4" t="s">
        <v>21</v>
      </c>
      <c r="F113" s="6">
        <v>1856561</v>
      </c>
      <c r="G113" s="8">
        <v>0</v>
      </c>
      <c r="H113" s="8">
        <v>0</v>
      </c>
    </row>
    <row r="114" spans="1:8" x14ac:dyDescent="0.25">
      <c r="A114" s="305"/>
      <c r="B114" s="2"/>
      <c r="C114" s="2"/>
      <c r="D114" s="48"/>
      <c r="E114" s="3" t="s">
        <v>35</v>
      </c>
      <c r="F114" s="5">
        <v>1752229</v>
      </c>
      <c r="G114" s="7">
        <v>0</v>
      </c>
      <c r="H114" s="7">
        <v>0</v>
      </c>
    </row>
    <row r="115" spans="1:8" x14ac:dyDescent="0.25">
      <c r="A115" s="306"/>
      <c r="B115" s="2"/>
      <c r="C115" s="2"/>
      <c r="D115" s="48"/>
      <c r="E115" s="3" t="s">
        <v>22</v>
      </c>
      <c r="F115" s="5">
        <v>104332</v>
      </c>
      <c r="G115" s="7">
        <v>0</v>
      </c>
      <c r="H115" s="7">
        <v>0</v>
      </c>
    </row>
    <row r="116" spans="1:8" x14ac:dyDescent="0.25">
      <c r="A116" s="304">
        <v>38</v>
      </c>
      <c r="B116" s="2">
        <v>34</v>
      </c>
      <c r="C116" s="2">
        <v>2372</v>
      </c>
      <c r="D116" s="48" t="s">
        <v>62</v>
      </c>
      <c r="E116" s="4" t="s">
        <v>21</v>
      </c>
      <c r="F116" s="6">
        <v>1340859</v>
      </c>
      <c r="G116" s="8">
        <v>0</v>
      </c>
      <c r="H116" s="8">
        <v>0</v>
      </c>
    </row>
    <row r="117" spans="1:8" x14ac:dyDescent="0.25">
      <c r="A117" s="305"/>
      <c r="B117" s="2"/>
      <c r="C117" s="2"/>
      <c r="D117" s="48"/>
      <c r="E117" s="3" t="s">
        <v>34</v>
      </c>
      <c r="F117" s="5">
        <v>471000</v>
      </c>
      <c r="G117" s="7">
        <v>0</v>
      </c>
      <c r="H117" s="7">
        <v>0</v>
      </c>
    </row>
    <row r="118" spans="1:8" x14ac:dyDescent="0.25">
      <c r="A118" s="305"/>
      <c r="B118" s="2"/>
      <c r="C118" s="2"/>
      <c r="D118" s="48"/>
      <c r="E118" s="3" t="s">
        <v>35</v>
      </c>
      <c r="F118" s="5">
        <v>662400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48"/>
      <c r="E119" s="3" t="s">
        <v>22</v>
      </c>
      <c r="F119" s="5">
        <v>200737</v>
      </c>
      <c r="G119" s="7">
        <v>0</v>
      </c>
      <c r="H119" s="7">
        <v>0</v>
      </c>
    </row>
    <row r="120" spans="1:8" x14ac:dyDescent="0.25">
      <c r="A120" s="306"/>
      <c r="B120" s="2"/>
      <c r="C120" s="2"/>
      <c r="D120" s="48"/>
      <c r="E120" s="3" t="s">
        <v>23</v>
      </c>
      <c r="F120" s="5">
        <v>6722</v>
      </c>
      <c r="G120" s="7">
        <v>0</v>
      </c>
      <c r="H120" s="7">
        <v>0</v>
      </c>
    </row>
    <row r="121" spans="1:8" x14ac:dyDescent="0.25">
      <c r="A121" s="304">
        <v>39</v>
      </c>
      <c r="B121" s="2">
        <v>34</v>
      </c>
      <c r="C121" s="2">
        <v>2374</v>
      </c>
      <c r="D121" s="48" t="s">
        <v>63</v>
      </c>
      <c r="E121" s="4" t="s">
        <v>21</v>
      </c>
      <c r="F121" s="6">
        <v>2076333</v>
      </c>
      <c r="G121" s="8">
        <v>0</v>
      </c>
      <c r="H121" s="8">
        <v>0</v>
      </c>
    </row>
    <row r="122" spans="1:8" x14ac:dyDescent="0.25">
      <c r="A122" s="305"/>
      <c r="B122" s="2"/>
      <c r="C122" s="2"/>
      <c r="D122" s="48"/>
      <c r="E122" s="3" t="s">
        <v>34</v>
      </c>
      <c r="F122" s="5">
        <v>91224</v>
      </c>
      <c r="G122" s="7">
        <v>0</v>
      </c>
      <c r="H122" s="7">
        <v>0</v>
      </c>
    </row>
    <row r="123" spans="1:8" x14ac:dyDescent="0.25">
      <c r="A123" s="305"/>
      <c r="B123" s="2"/>
      <c r="C123" s="2"/>
      <c r="D123" s="48"/>
      <c r="E123" s="3" t="s">
        <v>22</v>
      </c>
      <c r="F123" s="5">
        <v>1814855</v>
      </c>
      <c r="G123" s="7">
        <v>0</v>
      </c>
      <c r="H123" s="7">
        <v>0</v>
      </c>
    </row>
    <row r="124" spans="1:8" x14ac:dyDescent="0.25">
      <c r="A124" s="306"/>
      <c r="B124" s="2"/>
      <c r="C124" s="2"/>
      <c r="D124" s="48"/>
      <c r="E124" s="3" t="s">
        <v>23</v>
      </c>
      <c r="F124" s="5">
        <v>170254</v>
      </c>
      <c r="G124" s="7">
        <v>0</v>
      </c>
      <c r="H124" s="7">
        <v>0</v>
      </c>
    </row>
    <row r="125" spans="1:8" x14ac:dyDescent="0.25">
      <c r="A125" s="304">
        <v>40</v>
      </c>
      <c r="B125" s="2">
        <v>34</v>
      </c>
      <c r="C125" s="2">
        <v>2375</v>
      </c>
      <c r="D125" s="48" t="s">
        <v>64</v>
      </c>
      <c r="E125" s="4" t="s">
        <v>21</v>
      </c>
      <c r="F125" s="6">
        <v>357894</v>
      </c>
      <c r="G125" s="8">
        <v>0</v>
      </c>
      <c r="H125" s="8">
        <v>0</v>
      </c>
    </row>
    <row r="126" spans="1:8" x14ac:dyDescent="0.25">
      <c r="A126" s="305"/>
      <c r="B126" s="2"/>
      <c r="C126" s="2"/>
      <c r="D126" s="48"/>
      <c r="E126" s="3" t="s">
        <v>35</v>
      </c>
      <c r="F126" s="5">
        <v>330372</v>
      </c>
      <c r="G126" s="7">
        <v>0</v>
      </c>
      <c r="H126" s="7">
        <v>0</v>
      </c>
    </row>
    <row r="127" spans="1:8" x14ac:dyDescent="0.25">
      <c r="A127" s="305"/>
      <c r="B127" s="2"/>
      <c r="C127" s="2"/>
      <c r="D127" s="48"/>
      <c r="E127" s="3" t="s">
        <v>22</v>
      </c>
      <c r="F127" s="5">
        <v>18459</v>
      </c>
      <c r="G127" s="7">
        <v>0</v>
      </c>
      <c r="H127" s="7">
        <v>0</v>
      </c>
    </row>
    <row r="128" spans="1:8" x14ac:dyDescent="0.25">
      <c r="A128" s="306"/>
      <c r="B128" s="2"/>
      <c r="C128" s="2"/>
      <c r="D128" s="48"/>
      <c r="E128" s="3" t="s">
        <v>23</v>
      </c>
      <c r="F128" s="5">
        <v>9063</v>
      </c>
      <c r="G128" s="7">
        <v>0</v>
      </c>
      <c r="H128" s="7">
        <v>0</v>
      </c>
    </row>
    <row r="129" spans="1:8" x14ac:dyDescent="0.25">
      <c r="A129" s="304">
        <v>41</v>
      </c>
      <c r="B129" s="2">
        <v>34</v>
      </c>
      <c r="C129" s="2">
        <v>5792</v>
      </c>
      <c r="D129" s="48" t="s">
        <v>65</v>
      </c>
      <c r="E129" s="4" t="s">
        <v>21</v>
      </c>
      <c r="F129" s="6">
        <v>444618</v>
      </c>
      <c r="G129" s="8">
        <v>0</v>
      </c>
      <c r="H129" s="6">
        <v>78453</v>
      </c>
    </row>
    <row r="130" spans="1:8" x14ac:dyDescent="0.25">
      <c r="A130" s="305"/>
      <c r="B130" s="2"/>
      <c r="C130" s="2"/>
      <c r="D130" s="48"/>
      <c r="E130" s="3" t="s">
        <v>22</v>
      </c>
      <c r="F130" s="5">
        <v>284217</v>
      </c>
      <c r="G130" s="7">
        <v>0</v>
      </c>
      <c r="H130" s="7">
        <v>0</v>
      </c>
    </row>
    <row r="131" spans="1:8" x14ac:dyDescent="0.25">
      <c r="A131" s="306"/>
      <c r="B131" s="2"/>
      <c r="C131" s="2"/>
      <c r="D131" s="48"/>
      <c r="E131" s="3" t="s">
        <v>23</v>
      </c>
      <c r="F131" s="5">
        <v>160401</v>
      </c>
      <c r="G131" s="7">
        <v>0</v>
      </c>
      <c r="H131" s="5">
        <v>78453</v>
      </c>
    </row>
    <row r="132" spans="1:8" x14ac:dyDescent="0.25">
      <c r="A132" s="304">
        <v>42</v>
      </c>
      <c r="B132" s="2">
        <v>36</v>
      </c>
      <c r="C132" s="2">
        <v>270</v>
      </c>
      <c r="D132" s="48" t="s">
        <v>66</v>
      </c>
      <c r="E132" s="4" t="s">
        <v>21</v>
      </c>
      <c r="F132" s="6">
        <v>2235427</v>
      </c>
      <c r="G132" s="8">
        <v>0</v>
      </c>
      <c r="H132" s="6">
        <v>28039</v>
      </c>
    </row>
    <row r="133" spans="1:8" x14ac:dyDescent="0.25">
      <c r="A133" s="305"/>
      <c r="B133" s="2"/>
      <c r="C133" s="2"/>
      <c r="D133" s="48"/>
      <c r="E133" s="3" t="s">
        <v>34</v>
      </c>
      <c r="F133" s="5">
        <v>2196670</v>
      </c>
      <c r="G133" s="7">
        <v>0</v>
      </c>
      <c r="H133" s="7">
        <v>0</v>
      </c>
    </row>
    <row r="134" spans="1:8" x14ac:dyDescent="0.25">
      <c r="A134" s="305"/>
      <c r="B134" s="2"/>
      <c r="C134" s="2"/>
      <c r="D134" s="48"/>
      <c r="E134" s="3" t="s">
        <v>22</v>
      </c>
      <c r="F134" s="5">
        <v>3960</v>
      </c>
      <c r="G134" s="7">
        <v>0</v>
      </c>
      <c r="H134" s="7">
        <v>0</v>
      </c>
    </row>
    <row r="135" spans="1:8" x14ac:dyDescent="0.25">
      <c r="A135" s="306"/>
      <c r="B135" s="2"/>
      <c r="C135" s="2"/>
      <c r="D135" s="48"/>
      <c r="E135" s="3" t="s">
        <v>23</v>
      </c>
      <c r="F135" s="5">
        <v>34797</v>
      </c>
      <c r="G135" s="7">
        <v>0</v>
      </c>
      <c r="H135" s="5">
        <v>28039</v>
      </c>
    </row>
    <row r="136" spans="1:8" ht="30" x14ac:dyDescent="0.25">
      <c r="A136" s="304">
        <v>43</v>
      </c>
      <c r="B136" s="2">
        <v>36</v>
      </c>
      <c r="C136" s="2">
        <v>362</v>
      </c>
      <c r="D136" s="48" t="s">
        <v>67</v>
      </c>
      <c r="E136" s="4" t="s">
        <v>21</v>
      </c>
      <c r="F136" s="6">
        <v>1343959</v>
      </c>
      <c r="G136" s="8">
        <v>0</v>
      </c>
      <c r="H136" s="6">
        <v>674596</v>
      </c>
    </row>
    <row r="137" spans="1:8" x14ac:dyDescent="0.25">
      <c r="A137" s="305"/>
      <c r="B137" s="2"/>
      <c r="C137" s="2"/>
      <c r="D137" s="48"/>
      <c r="E137" s="3" t="s">
        <v>22</v>
      </c>
      <c r="F137" s="5">
        <v>454555</v>
      </c>
      <c r="G137" s="7">
        <v>0</v>
      </c>
      <c r="H137" s="7">
        <v>0</v>
      </c>
    </row>
    <row r="138" spans="1:8" x14ac:dyDescent="0.25">
      <c r="A138" s="306"/>
      <c r="B138" s="2"/>
      <c r="C138" s="2"/>
      <c r="D138" s="48"/>
      <c r="E138" s="3" t="s">
        <v>23</v>
      </c>
      <c r="F138" s="5">
        <v>889404</v>
      </c>
      <c r="G138" s="7">
        <v>0</v>
      </c>
      <c r="H138" s="5">
        <v>674596</v>
      </c>
    </row>
    <row r="139" spans="1:8" x14ac:dyDescent="0.25">
      <c r="A139" s="304">
        <v>44</v>
      </c>
      <c r="B139" s="2">
        <v>52</v>
      </c>
      <c r="C139" s="2">
        <v>3025</v>
      </c>
      <c r="D139" s="48" t="s">
        <v>68</v>
      </c>
      <c r="E139" s="4" t="s">
        <v>21</v>
      </c>
      <c r="F139" s="6">
        <v>11825577</v>
      </c>
      <c r="G139" s="8">
        <v>0</v>
      </c>
      <c r="H139" s="6">
        <v>216550</v>
      </c>
    </row>
    <row r="140" spans="1:8" x14ac:dyDescent="0.25">
      <c r="A140" s="305"/>
      <c r="B140" s="2"/>
      <c r="C140" s="2"/>
      <c r="D140" s="48"/>
      <c r="E140" s="3" t="s">
        <v>34</v>
      </c>
      <c r="F140" s="5">
        <v>6234036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48"/>
      <c r="E141" s="3" t="s">
        <v>35</v>
      </c>
      <c r="F141" s="5">
        <v>206365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48"/>
      <c r="E142" s="3" t="s">
        <v>22</v>
      </c>
      <c r="F142" s="5">
        <v>5157388</v>
      </c>
      <c r="G142" s="7">
        <v>0</v>
      </c>
      <c r="H142" s="7">
        <v>0</v>
      </c>
    </row>
    <row r="143" spans="1:8" x14ac:dyDescent="0.25">
      <c r="A143" s="306"/>
      <c r="B143" s="2"/>
      <c r="C143" s="2"/>
      <c r="D143" s="48"/>
      <c r="E143" s="3" t="s">
        <v>23</v>
      </c>
      <c r="F143" s="5">
        <v>227788</v>
      </c>
      <c r="G143" s="7">
        <v>0</v>
      </c>
      <c r="H143" s="5">
        <v>216550</v>
      </c>
    </row>
    <row r="144" spans="1:8" ht="30" x14ac:dyDescent="0.25">
      <c r="A144" s="304">
        <v>45</v>
      </c>
      <c r="B144" s="2">
        <v>57</v>
      </c>
      <c r="C144" s="2">
        <v>761</v>
      </c>
      <c r="D144" s="48" t="s">
        <v>69</v>
      </c>
      <c r="E144" s="4" t="s">
        <v>21</v>
      </c>
      <c r="F144" s="6">
        <v>1484301</v>
      </c>
      <c r="G144" s="8">
        <v>0</v>
      </c>
      <c r="H144" s="6">
        <v>14478</v>
      </c>
    </row>
    <row r="145" spans="1:8" x14ac:dyDescent="0.25">
      <c r="A145" s="305"/>
      <c r="B145" s="2"/>
      <c r="C145" s="2"/>
      <c r="D145" s="48"/>
      <c r="E145" s="3" t="s">
        <v>34</v>
      </c>
      <c r="F145" s="5">
        <v>4788</v>
      </c>
      <c r="G145" s="7">
        <v>0</v>
      </c>
      <c r="H145" s="7">
        <v>0</v>
      </c>
    </row>
    <row r="146" spans="1:8" x14ac:dyDescent="0.25">
      <c r="A146" s="305"/>
      <c r="B146" s="2"/>
      <c r="C146" s="2"/>
      <c r="D146" s="48"/>
      <c r="E146" s="3" t="s">
        <v>22</v>
      </c>
      <c r="F146" s="5">
        <v>1462809</v>
      </c>
      <c r="G146" s="7">
        <v>0</v>
      </c>
      <c r="H146" s="7">
        <v>0</v>
      </c>
    </row>
    <row r="147" spans="1:8" x14ac:dyDescent="0.25">
      <c r="A147" s="306"/>
      <c r="B147" s="2"/>
      <c r="C147" s="2"/>
      <c r="D147" s="48"/>
      <c r="E147" s="3" t="s">
        <v>23</v>
      </c>
      <c r="F147" s="5">
        <v>16704</v>
      </c>
      <c r="G147" s="7">
        <v>0</v>
      </c>
      <c r="H147" s="5">
        <v>14478</v>
      </c>
    </row>
    <row r="148" spans="1:8" x14ac:dyDescent="0.25">
      <c r="A148" s="304">
        <v>46</v>
      </c>
      <c r="B148" s="2">
        <v>59</v>
      </c>
      <c r="C148" s="2">
        <v>3001</v>
      </c>
      <c r="D148" s="48" t="s">
        <v>70</v>
      </c>
      <c r="E148" s="4" t="s">
        <v>21</v>
      </c>
      <c r="F148" s="6">
        <v>3391916</v>
      </c>
      <c r="G148" s="8">
        <v>0</v>
      </c>
      <c r="H148" s="6">
        <v>902202</v>
      </c>
    </row>
    <row r="149" spans="1:8" x14ac:dyDescent="0.25">
      <c r="A149" s="305"/>
      <c r="B149" s="2"/>
      <c r="C149" s="2"/>
      <c r="D149" s="48"/>
      <c r="E149" s="3" t="s">
        <v>22</v>
      </c>
      <c r="F149" s="5">
        <v>1837731</v>
      </c>
      <c r="G149" s="7">
        <v>0</v>
      </c>
      <c r="H149" s="7">
        <v>0</v>
      </c>
    </row>
    <row r="150" spans="1:8" x14ac:dyDescent="0.25">
      <c r="A150" s="306"/>
      <c r="B150" s="2"/>
      <c r="C150" s="2"/>
      <c r="D150" s="48"/>
      <c r="E150" s="3" t="s">
        <v>23</v>
      </c>
      <c r="F150" s="5">
        <v>1554185</v>
      </c>
      <c r="G150" s="7">
        <v>0</v>
      </c>
      <c r="H150" s="5">
        <v>902202</v>
      </c>
    </row>
    <row r="151" spans="1:8" ht="30" x14ac:dyDescent="0.25">
      <c r="A151" s="304">
        <v>47</v>
      </c>
      <c r="B151" s="2">
        <v>71</v>
      </c>
      <c r="C151" s="2">
        <v>4009</v>
      </c>
      <c r="D151" s="48" t="s">
        <v>71</v>
      </c>
      <c r="E151" s="4" t="s">
        <v>21</v>
      </c>
      <c r="F151" s="6">
        <v>10818800</v>
      </c>
      <c r="G151" s="8">
        <v>0</v>
      </c>
      <c r="H151" s="8">
        <v>0</v>
      </c>
    </row>
    <row r="152" spans="1:8" x14ac:dyDescent="0.25">
      <c r="A152" s="305"/>
      <c r="B152" s="2"/>
      <c r="C152" s="2"/>
      <c r="D152" s="48"/>
      <c r="E152" s="3" t="s">
        <v>34</v>
      </c>
      <c r="F152" s="5">
        <v>2661330</v>
      </c>
      <c r="G152" s="7">
        <v>0</v>
      </c>
      <c r="H152" s="7">
        <v>0</v>
      </c>
    </row>
    <row r="153" spans="1:8" x14ac:dyDescent="0.25">
      <c r="A153" s="305"/>
      <c r="B153" s="2"/>
      <c r="C153" s="2"/>
      <c r="D153" s="48"/>
      <c r="E153" s="3" t="s">
        <v>35</v>
      </c>
      <c r="F153" s="5">
        <v>3557291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48"/>
      <c r="E154" s="3" t="s">
        <v>22</v>
      </c>
      <c r="F154" s="5">
        <v>4563540</v>
      </c>
      <c r="G154" s="7">
        <v>0</v>
      </c>
      <c r="H154" s="7">
        <v>0</v>
      </c>
    </row>
    <row r="155" spans="1:8" x14ac:dyDescent="0.25">
      <c r="A155" s="306"/>
      <c r="B155" s="2"/>
      <c r="C155" s="2"/>
      <c r="D155" s="48"/>
      <c r="E155" s="3" t="s">
        <v>23</v>
      </c>
      <c r="F155" s="5">
        <v>36639</v>
      </c>
      <c r="G155" s="7">
        <v>0</v>
      </c>
      <c r="H155" s="7">
        <v>0</v>
      </c>
    </row>
    <row r="156" spans="1:8" x14ac:dyDescent="0.25">
      <c r="A156" s="304">
        <v>48</v>
      </c>
      <c r="B156" s="2">
        <v>71</v>
      </c>
      <c r="C156" s="2">
        <v>4010</v>
      </c>
      <c r="D156" s="48" t="s">
        <v>72</v>
      </c>
      <c r="E156" s="4" t="s">
        <v>21</v>
      </c>
      <c r="F156" s="6">
        <v>794262</v>
      </c>
      <c r="G156" s="8">
        <v>0</v>
      </c>
      <c r="H156" s="6">
        <v>462427</v>
      </c>
    </row>
    <row r="157" spans="1:8" x14ac:dyDescent="0.25">
      <c r="A157" s="305"/>
      <c r="B157" s="2"/>
      <c r="C157" s="2"/>
      <c r="D157" s="48"/>
      <c r="E157" s="3" t="s">
        <v>22</v>
      </c>
      <c r="F157" s="5">
        <v>169316</v>
      </c>
      <c r="G157" s="7">
        <v>0</v>
      </c>
      <c r="H157" s="7">
        <v>0</v>
      </c>
    </row>
    <row r="158" spans="1:8" x14ac:dyDescent="0.25">
      <c r="A158" s="306"/>
      <c r="B158" s="2"/>
      <c r="C158" s="2"/>
      <c r="D158" s="48"/>
      <c r="E158" s="3" t="s">
        <v>23</v>
      </c>
      <c r="F158" s="5">
        <v>624946</v>
      </c>
      <c r="G158" s="7">
        <v>0</v>
      </c>
      <c r="H158" s="5">
        <v>462427</v>
      </c>
    </row>
    <row r="159" spans="1:8" x14ac:dyDescent="0.25">
      <c r="A159" s="304">
        <v>49</v>
      </c>
      <c r="B159" s="2">
        <v>71</v>
      </c>
      <c r="C159" s="2">
        <v>4026</v>
      </c>
      <c r="D159" s="48" t="s">
        <v>136</v>
      </c>
      <c r="E159" s="4" t="s">
        <v>21</v>
      </c>
      <c r="F159" s="6">
        <v>53111</v>
      </c>
      <c r="G159" s="8">
        <v>0</v>
      </c>
      <c r="H159" s="8">
        <v>0</v>
      </c>
    </row>
    <row r="160" spans="1:8" x14ac:dyDescent="0.25">
      <c r="A160" s="306"/>
      <c r="B160" s="2"/>
      <c r="C160" s="2"/>
      <c r="D160" s="48"/>
      <c r="E160" s="3" t="s">
        <v>22</v>
      </c>
      <c r="F160" s="5">
        <v>53111</v>
      </c>
      <c r="G160" s="7">
        <v>0</v>
      </c>
      <c r="H160" s="7">
        <v>0</v>
      </c>
    </row>
    <row r="161" spans="1:8" x14ac:dyDescent="0.25">
      <c r="A161" s="304">
        <v>50</v>
      </c>
      <c r="B161" s="2">
        <v>71</v>
      </c>
      <c r="C161" s="2">
        <v>4102</v>
      </c>
      <c r="D161" s="48" t="s">
        <v>73</v>
      </c>
      <c r="E161" s="4" t="s">
        <v>21</v>
      </c>
      <c r="F161" s="6">
        <v>4466413</v>
      </c>
      <c r="G161" s="8">
        <v>0</v>
      </c>
      <c r="H161" s="6">
        <v>30303</v>
      </c>
    </row>
    <row r="162" spans="1:8" x14ac:dyDescent="0.25">
      <c r="A162" s="305"/>
      <c r="B162" s="2"/>
      <c r="C162" s="2"/>
      <c r="D162" s="48"/>
      <c r="E162" s="3" t="s">
        <v>35</v>
      </c>
      <c r="F162" s="5">
        <v>2459959</v>
      </c>
      <c r="G162" s="7">
        <v>0</v>
      </c>
      <c r="H162" s="7">
        <v>0</v>
      </c>
    </row>
    <row r="163" spans="1:8" x14ac:dyDescent="0.25">
      <c r="A163" s="305"/>
      <c r="B163" s="2"/>
      <c r="C163" s="2"/>
      <c r="D163" s="48"/>
      <c r="E163" s="3" t="s">
        <v>22</v>
      </c>
      <c r="F163" s="5">
        <v>1976151</v>
      </c>
      <c r="G163" s="7">
        <v>0</v>
      </c>
      <c r="H163" s="7">
        <v>0</v>
      </c>
    </row>
    <row r="164" spans="1:8" x14ac:dyDescent="0.25">
      <c r="A164" s="306"/>
      <c r="B164" s="2"/>
      <c r="C164" s="2"/>
      <c r="D164" s="48"/>
      <c r="E164" s="3" t="s">
        <v>23</v>
      </c>
      <c r="F164" s="5">
        <v>30303</v>
      </c>
      <c r="G164" s="7">
        <v>0</v>
      </c>
      <c r="H164" s="5">
        <v>30303</v>
      </c>
    </row>
    <row r="165" spans="1:8" x14ac:dyDescent="0.25">
      <c r="A165" s="304">
        <v>51</v>
      </c>
      <c r="B165" s="2">
        <v>71</v>
      </c>
      <c r="C165" s="2">
        <v>4103</v>
      </c>
      <c r="D165" s="48" t="s">
        <v>74</v>
      </c>
      <c r="E165" s="4" t="s">
        <v>21</v>
      </c>
      <c r="F165" s="6">
        <v>163124</v>
      </c>
      <c r="G165" s="8">
        <v>0</v>
      </c>
      <c r="H165" s="6">
        <v>64975</v>
      </c>
    </row>
    <row r="166" spans="1:8" x14ac:dyDescent="0.25">
      <c r="A166" s="305"/>
      <c r="B166" s="2"/>
      <c r="C166" s="2"/>
      <c r="D166" s="48"/>
      <c r="E166" s="3" t="s">
        <v>22</v>
      </c>
      <c r="F166" s="5">
        <v>61399</v>
      </c>
      <c r="G166" s="7">
        <v>0</v>
      </c>
      <c r="H166" s="7">
        <v>0</v>
      </c>
    </row>
    <row r="167" spans="1:8" x14ac:dyDescent="0.25">
      <c r="A167" s="306"/>
      <c r="B167" s="2"/>
      <c r="C167" s="2"/>
      <c r="D167" s="48"/>
      <c r="E167" s="3" t="s">
        <v>23</v>
      </c>
      <c r="F167" s="5">
        <v>101725</v>
      </c>
      <c r="G167" s="7">
        <v>0</v>
      </c>
      <c r="H167" s="5">
        <v>64975</v>
      </c>
    </row>
    <row r="168" spans="1:8" x14ac:dyDescent="0.25">
      <c r="A168" s="304">
        <v>52</v>
      </c>
      <c r="B168" s="2">
        <v>71</v>
      </c>
      <c r="C168" s="2">
        <v>4104</v>
      </c>
      <c r="D168" s="48" t="s">
        <v>75</v>
      </c>
      <c r="E168" s="4" t="s">
        <v>21</v>
      </c>
      <c r="F168" s="6">
        <v>143190</v>
      </c>
      <c r="G168" s="8">
        <v>0</v>
      </c>
      <c r="H168" s="8">
        <v>0</v>
      </c>
    </row>
    <row r="169" spans="1:8" x14ac:dyDescent="0.25">
      <c r="A169" s="306"/>
      <c r="B169" s="2"/>
      <c r="C169" s="2"/>
      <c r="D169" s="48"/>
      <c r="E169" s="3" t="s">
        <v>22</v>
      </c>
      <c r="F169" s="5">
        <v>143190</v>
      </c>
      <c r="G169" s="7">
        <v>0</v>
      </c>
      <c r="H169" s="7">
        <v>0</v>
      </c>
    </row>
    <row r="170" spans="1:8" x14ac:dyDescent="0.25">
      <c r="A170" s="304">
        <v>53</v>
      </c>
      <c r="B170" s="2">
        <v>71</v>
      </c>
      <c r="C170" s="2">
        <v>4106</v>
      </c>
      <c r="D170" s="48" t="s">
        <v>76</v>
      </c>
      <c r="E170" s="4" t="s">
        <v>21</v>
      </c>
      <c r="F170" s="6">
        <v>1127962</v>
      </c>
      <c r="G170" s="8">
        <v>0</v>
      </c>
      <c r="H170" s="8">
        <v>0</v>
      </c>
    </row>
    <row r="171" spans="1:8" x14ac:dyDescent="0.25">
      <c r="A171" s="306"/>
      <c r="B171" s="2"/>
      <c r="C171" s="2"/>
      <c r="D171" s="48"/>
      <c r="E171" s="3" t="s">
        <v>22</v>
      </c>
      <c r="F171" s="5">
        <v>1127962</v>
      </c>
      <c r="G171" s="7">
        <v>0</v>
      </c>
      <c r="H171" s="7">
        <v>0</v>
      </c>
    </row>
    <row r="172" spans="1:8" x14ac:dyDescent="0.25">
      <c r="A172" s="304">
        <v>54</v>
      </c>
      <c r="B172" s="2">
        <v>74</v>
      </c>
      <c r="C172" s="2">
        <v>4095</v>
      </c>
      <c r="D172" s="48" t="s">
        <v>77</v>
      </c>
      <c r="E172" s="4" t="s">
        <v>21</v>
      </c>
      <c r="F172" s="6">
        <v>5144875</v>
      </c>
      <c r="G172" s="8">
        <v>0</v>
      </c>
      <c r="H172" s="6">
        <v>3778482</v>
      </c>
    </row>
    <row r="173" spans="1:8" x14ac:dyDescent="0.25">
      <c r="A173" s="305"/>
      <c r="B173" s="2"/>
      <c r="C173" s="2"/>
      <c r="D173" s="48"/>
      <c r="E173" s="3" t="s">
        <v>22</v>
      </c>
      <c r="F173" s="5">
        <v>811999</v>
      </c>
      <c r="G173" s="7">
        <v>0</v>
      </c>
      <c r="H173" s="7">
        <v>0</v>
      </c>
    </row>
    <row r="174" spans="1:8" x14ac:dyDescent="0.25">
      <c r="A174" s="306"/>
      <c r="B174" s="2"/>
      <c r="C174" s="2"/>
      <c r="D174" s="48"/>
      <c r="E174" s="3" t="s">
        <v>23</v>
      </c>
      <c r="F174" s="5">
        <v>4332876</v>
      </c>
      <c r="G174" s="7">
        <v>0</v>
      </c>
      <c r="H174" s="5">
        <v>3778482</v>
      </c>
    </row>
    <row r="175" spans="1:8" x14ac:dyDescent="0.25">
      <c r="A175" s="304">
        <v>55</v>
      </c>
      <c r="B175" s="2">
        <v>74</v>
      </c>
      <c r="C175" s="2">
        <v>4097</v>
      </c>
      <c r="D175" s="48" t="s">
        <v>79</v>
      </c>
      <c r="E175" s="4" t="s">
        <v>21</v>
      </c>
      <c r="F175" s="6">
        <v>434574</v>
      </c>
      <c r="G175" s="8">
        <v>0</v>
      </c>
      <c r="H175" s="8">
        <v>0</v>
      </c>
    </row>
    <row r="176" spans="1:8" x14ac:dyDescent="0.25">
      <c r="A176" s="305"/>
      <c r="B176" s="2"/>
      <c r="C176" s="2"/>
      <c r="D176" s="48"/>
      <c r="E176" s="3" t="s">
        <v>22</v>
      </c>
      <c r="F176" s="5">
        <v>58823</v>
      </c>
      <c r="G176" s="7">
        <v>0</v>
      </c>
      <c r="H176" s="7">
        <v>0</v>
      </c>
    </row>
    <row r="177" spans="1:8" x14ac:dyDescent="0.25">
      <c r="A177" s="306"/>
      <c r="B177" s="2"/>
      <c r="C177" s="2"/>
      <c r="D177" s="48"/>
      <c r="E177" s="3" t="s">
        <v>23</v>
      </c>
      <c r="F177" s="5">
        <v>375751</v>
      </c>
      <c r="G177" s="7">
        <v>0</v>
      </c>
      <c r="H177" s="7">
        <v>0</v>
      </c>
    </row>
    <row r="178" spans="1:8" ht="30" x14ac:dyDescent="0.25">
      <c r="A178" s="304">
        <v>56</v>
      </c>
      <c r="B178" s="2">
        <v>74</v>
      </c>
      <c r="C178" s="2">
        <v>4098</v>
      </c>
      <c r="D178" s="48" t="s">
        <v>80</v>
      </c>
      <c r="E178" s="4" t="s">
        <v>21</v>
      </c>
      <c r="F178" s="6">
        <v>570702</v>
      </c>
      <c r="G178" s="8">
        <v>0</v>
      </c>
      <c r="H178" s="8">
        <v>447</v>
      </c>
    </row>
    <row r="179" spans="1:8" x14ac:dyDescent="0.25">
      <c r="A179" s="305"/>
      <c r="B179" s="2"/>
      <c r="C179" s="2"/>
      <c r="D179" s="48"/>
      <c r="E179" s="3" t="s">
        <v>22</v>
      </c>
      <c r="F179" s="5">
        <v>439133</v>
      </c>
      <c r="G179" s="7">
        <v>0</v>
      </c>
      <c r="H179" s="7">
        <v>0</v>
      </c>
    </row>
    <row r="180" spans="1:8" x14ac:dyDescent="0.25">
      <c r="A180" s="306"/>
      <c r="B180" s="2"/>
      <c r="C180" s="2"/>
      <c r="D180" s="48"/>
      <c r="E180" s="3" t="s">
        <v>23</v>
      </c>
      <c r="F180" s="5">
        <v>131569</v>
      </c>
      <c r="G180" s="7">
        <v>0</v>
      </c>
      <c r="H180" s="7">
        <v>447</v>
      </c>
    </row>
    <row r="181" spans="1:8" ht="30" x14ac:dyDescent="0.25">
      <c r="A181" s="304">
        <v>57</v>
      </c>
      <c r="B181" s="2">
        <v>74</v>
      </c>
      <c r="C181" s="2">
        <v>4099</v>
      </c>
      <c r="D181" s="48" t="s">
        <v>81</v>
      </c>
      <c r="E181" s="4" t="s">
        <v>21</v>
      </c>
      <c r="F181" s="6">
        <v>1803375</v>
      </c>
      <c r="G181" s="6">
        <v>3400</v>
      </c>
      <c r="H181" s="8">
        <v>0</v>
      </c>
    </row>
    <row r="182" spans="1:8" x14ac:dyDescent="0.25">
      <c r="A182" s="305"/>
      <c r="B182" s="2"/>
      <c r="C182" s="2"/>
      <c r="D182" s="48"/>
      <c r="E182" s="3" t="s">
        <v>34</v>
      </c>
      <c r="F182" s="5">
        <v>1612584</v>
      </c>
      <c r="G182" s="5">
        <v>2300</v>
      </c>
      <c r="H182" s="7">
        <v>0</v>
      </c>
    </row>
    <row r="183" spans="1:8" x14ac:dyDescent="0.25">
      <c r="A183" s="306"/>
      <c r="B183" s="2"/>
      <c r="C183" s="2"/>
      <c r="D183" s="48"/>
      <c r="E183" s="3" t="s">
        <v>22</v>
      </c>
      <c r="F183" s="5">
        <v>190791</v>
      </c>
      <c r="G183" s="5">
        <v>1100</v>
      </c>
      <c r="H183" s="7">
        <v>0</v>
      </c>
    </row>
    <row r="184" spans="1:8" x14ac:dyDescent="0.25">
      <c r="A184" s="304">
        <v>58</v>
      </c>
      <c r="B184" s="2">
        <v>75</v>
      </c>
      <c r="C184" s="2">
        <v>4008</v>
      </c>
      <c r="D184" s="48" t="s">
        <v>128</v>
      </c>
      <c r="E184" s="4" t="s">
        <v>21</v>
      </c>
      <c r="F184" s="6">
        <v>6464350</v>
      </c>
      <c r="G184" s="8">
        <v>0</v>
      </c>
      <c r="H184" s="8">
        <v>0</v>
      </c>
    </row>
    <row r="185" spans="1:8" x14ac:dyDescent="0.25">
      <c r="A185" s="305"/>
      <c r="B185" s="2"/>
      <c r="C185" s="2"/>
      <c r="D185" s="48"/>
      <c r="E185" s="3" t="s">
        <v>34</v>
      </c>
      <c r="F185" s="5">
        <v>996381</v>
      </c>
      <c r="G185" s="7">
        <v>0</v>
      </c>
      <c r="H185" s="7">
        <v>0</v>
      </c>
    </row>
    <row r="186" spans="1:8" x14ac:dyDescent="0.25">
      <c r="A186" s="305"/>
      <c r="B186" s="2"/>
      <c r="C186" s="2"/>
      <c r="D186" s="48"/>
      <c r="E186" s="3" t="s">
        <v>22</v>
      </c>
      <c r="F186" s="5">
        <v>5458343</v>
      </c>
      <c r="G186" s="7">
        <v>0</v>
      </c>
      <c r="H186" s="7">
        <v>0</v>
      </c>
    </row>
    <row r="187" spans="1:8" x14ac:dyDescent="0.25">
      <c r="A187" s="306"/>
      <c r="B187" s="2"/>
      <c r="C187" s="2"/>
      <c r="D187" s="48"/>
      <c r="E187" s="3" t="s">
        <v>23</v>
      </c>
      <c r="F187" s="5">
        <v>9626</v>
      </c>
      <c r="G187" s="7">
        <v>0</v>
      </c>
      <c r="H187" s="7">
        <v>0</v>
      </c>
    </row>
    <row r="188" spans="1:8" ht="30" x14ac:dyDescent="0.25">
      <c r="A188" s="304">
        <v>59</v>
      </c>
      <c r="B188" s="2">
        <v>75</v>
      </c>
      <c r="C188" s="2">
        <v>4018</v>
      </c>
      <c r="D188" s="48" t="s">
        <v>82</v>
      </c>
      <c r="E188" s="4" t="s">
        <v>21</v>
      </c>
      <c r="F188" s="6">
        <v>143963</v>
      </c>
      <c r="G188" s="8">
        <v>0</v>
      </c>
      <c r="H188" s="8">
        <v>0</v>
      </c>
    </row>
    <row r="189" spans="1:8" x14ac:dyDescent="0.25">
      <c r="A189" s="305"/>
      <c r="B189" s="2"/>
      <c r="C189" s="2"/>
      <c r="D189" s="48"/>
      <c r="E189" s="3" t="s">
        <v>22</v>
      </c>
      <c r="F189" s="5">
        <v>130223</v>
      </c>
      <c r="G189" s="7">
        <v>0</v>
      </c>
      <c r="H189" s="7">
        <v>0</v>
      </c>
    </row>
    <row r="190" spans="1:8" x14ac:dyDescent="0.25">
      <c r="A190" s="306"/>
      <c r="B190" s="2"/>
      <c r="C190" s="2"/>
      <c r="D190" s="48"/>
      <c r="E190" s="3" t="s">
        <v>23</v>
      </c>
      <c r="F190" s="5">
        <v>13740</v>
      </c>
      <c r="G190" s="7">
        <v>0</v>
      </c>
      <c r="H190" s="7">
        <v>0</v>
      </c>
    </row>
    <row r="191" spans="1:8" x14ac:dyDescent="0.25">
      <c r="A191" s="304">
        <v>60</v>
      </c>
      <c r="B191" s="2">
        <v>75</v>
      </c>
      <c r="C191" s="2">
        <v>4022</v>
      </c>
      <c r="D191" s="48" t="s">
        <v>83</v>
      </c>
      <c r="E191" s="4" t="s">
        <v>21</v>
      </c>
      <c r="F191" s="6">
        <v>29952</v>
      </c>
      <c r="G191" s="8">
        <v>0</v>
      </c>
      <c r="H191" s="8">
        <v>0</v>
      </c>
    </row>
    <row r="192" spans="1:8" x14ac:dyDescent="0.25">
      <c r="A192" s="306"/>
      <c r="B192" s="2"/>
      <c r="C192" s="2"/>
      <c r="D192" s="48"/>
      <c r="E192" s="3" t="s">
        <v>35</v>
      </c>
      <c r="F192" s="5">
        <v>29952</v>
      </c>
      <c r="G192" s="7">
        <v>0</v>
      </c>
      <c r="H192" s="7">
        <v>0</v>
      </c>
    </row>
    <row r="193" spans="1:8" x14ac:dyDescent="0.25">
      <c r="A193" s="304">
        <v>61</v>
      </c>
      <c r="B193" s="2">
        <v>75</v>
      </c>
      <c r="C193" s="2">
        <v>4101</v>
      </c>
      <c r="D193" s="48" t="s">
        <v>84</v>
      </c>
      <c r="E193" s="4" t="s">
        <v>21</v>
      </c>
      <c r="F193" s="6">
        <v>5566737</v>
      </c>
      <c r="G193" s="8">
        <v>0</v>
      </c>
      <c r="H193" s="6">
        <v>2106387</v>
      </c>
    </row>
    <row r="194" spans="1:8" x14ac:dyDescent="0.25">
      <c r="A194" s="305"/>
      <c r="B194" s="2"/>
      <c r="C194" s="2"/>
      <c r="D194" s="48"/>
      <c r="E194" s="3" t="s">
        <v>22</v>
      </c>
      <c r="F194" s="5">
        <v>2258962</v>
      </c>
      <c r="G194" s="7">
        <v>0</v>
      </c>
      <c r="H194" s="7">
        <v>0</v>
      </c>
    </row>
    <row r="195" spans="1:8" x14ac:dyDescent="0.25">
      <c r="A195" s="306"/>
      <c r="B195" s="2"/>
      <c r="C195" s="2"/>
      <c r="D195" s="48"/>
      <c r="E195" s="3" t="s">
        <v>23</v>
      </c>
      <c r="F195" s="5">
        <v>3307775</v>
      </c>
      <c r="G195" s="7">
        <v>0</v>
      </c>
      <c r="H195" s="5">
        <v>2106387</v>
      </c>
    </row>
    <row r="196" spans="1:8" x14ac:dyDescent="0.25">
      <c r="A196" s="304">
        <v>62</v>
      </c>
      <c r="B196" s="2">
        <v>76</v>
      </c>
      <c r="C196" s="2">
        <v>4014</v>
      </c>
      <c r="D196" s="48" t="s">
        <v>85</v>
      </c>
      <c r="E196" s="4" t="s">
        <v>21</v>
      </c>
      <c r="F196" s="6">
        <v>26147059</v>
      </c>
      <c r="G196" s="8">
        <v>0</v>
      </c>
      <c r="H196" s="8">
        <v>0</v>
      </c>
    </row>
    <row r="197" spans="1:8" x14ac:dyDescent="0.25">
      <c r="A197" s="305"/>
      <c r="B197" s="2"/>
      <c r="C197" s="2"/>
      <c r="D197" s="48"/>
      <c r="E197" s="3" t="s">
        <v>34</v>
      </c>
      <c r="F197" s="5">
        <v>9580620</v>
      </c>
      <c r="G197" s="7">
        <v>0</v>
      </c>
      <c r="H197" s="7">
        <v>0</v>
      </c>
    </row>
    <row r="198" spans="1:8" x14ac:dyDescent="0.25">
      <c r="A198" s="305"/>
      <c r="B198" s="2"/>
      <c r="C198" s="2"/>
      <c r="D198" s="48"/>
      <c r="E198" s="3" t="s">
        <v>35</v>
      </c>
      <c r="F198" s="5">
        <v>15761045</v>
      </c>
      <c r="G198" s="7">
        <v>0</v>
      </c>
      <c r="H198" s="7">
        <v>0</v>
      </c>
    </row>
    <row r="199" spans="1:8" x14ac:dyDescent="0.25">
      <c r="A199" s="305"/>
      <c r="B199" s="2"/>
      <c r="C199" s="2"/>
      <c r="D199" s="48"/>
      <c r="E199" s="3" t="s">
        <v>22</v>
      </c>
      <c r="F199" s="5">
        <v>805384</v>
      </c>
      <c r="G199" s="7">
        <v>0</v>
      </c>
      <c r="H199" s="7">
        <v>0</v>
      </c>
    </row>
    <row r="200" spans="1:8" x14ac:dyDescent="0.25">
      <c r="A200" s="306"/>
      <c r="B200" s="2"/>
      <c r="C200" s="2"/>
      <c r="D200" s="48"/>
      <c r="E200" s="3" t="s">
        <v>23</v>
      </c>
      <c r="F200" s="7">
        <v>10</v>
      </c>
      <c r="G200" s="7">
        <v>0</v>
      </c>
      <c r="H200" s="7">
        <v>0</v>
      </c>
    </row>
    <row r="201" spans="1:8" x14ac:dyDescent="0.25">
      <c r="A201" s="304">
        <v>63</v>
      </c>
      <c r="B201" s="2">
        <v>76</v>
      </c>
      <c r="C201" s="2">
        <v>4016</v>
      </c>
      <c r="D201" s="48" t="s">
        <v>140</v>
      </c>
      <c r="E201" s="4" t="s">
        <v>21</v>
      </c>
      <c r="F201" s="6">
        <v>13078683</v>
      </c>
      <c r="G201" s="8">
        <v>0</v>
      </c>
      <c r="H201" s="6">
        <v>3017071</v>
      </c>
    </row>
    <row r="202" spans="1:8" x14ac:dyDescent="0.25">
      <c r="A202" s="305"/>
      <c r="B202" s="2"/>
      <c r="C202" s="2"/>
      <c r="D202" s="48"/>
      <c r="E202" s="3" t="s">
        <v>22</v>
      </c>
      <c r="F202" s="5">
        <v>7759007</v>
      </c>
      <c r="G202" s="7">
        <v>0</v>
      </c>
      <c r="H202" s="7">
        <v>0</v>
      </c>
    </row>
    <row r="203" spans="1:8" x14ac:dyDescent="0.25">
      <c r="A203" s="306"/>
      <c r="B203" s="2"/>
      <c r="C203" s="2"/>
      <c r="D203" s="48"/>
      <c r="E203" s="3" t="s">
        <v>23</v>
      </c>
      <c r="F203" s="5">
        <v>5319676</v>
      </c>
      <c r="G203" s="7">
        <v>0</v>
      </c>
      <c r="H203" s="5">
        <v>3017071</v>
      </c>
    </row>
    <row r="204" spans="1:8" ht="30" x14ac:dyDescent="0.25">
      <c r="A204" s="304">
        <v>64</v>
      </c>
      <c r="B204" s="2">
        <v>76</v>
      </c>
      <c r="C204" s="2">
        <v>4100</v>
      </c>
      <c r="D204" s="48" t="s">
        <v>86</v>
      </c>
      <c r="E204" s="4" t="s">
        <v>21</v>
      </c>
      <c r="F204" s="6">
        <v>2758080</v>
      </c>
      <c r="G204" s="8">
        <v>0</v>
      </c>
      <c r="H204" s="8">
        <v>0</v>
      </c>
    </row>
    <row r="205" spans="1:8" x14ac:dyDescent="0.25">
      <c r="A205" s="306"/>
      <c r="B205" s="2"/>
      <c r="C205" s="2"/>
      <c r="D205" s="48"/>
      <c r="E205" s="3" t="s">
        <v>22</v>
      </c>
      <c r="F205" s="5">
        <v>2758080</v>
      </c>
      <c r="G205" s="7">
        <v>0</v>
      </c>
      <c r="H205" s="7">
        <v>0</v>
      </c>
    </row>
    <row r="206" spans="1:8" x14ac:dyDescent="0.25">
      <c r="A206" s="304">
        <v>65</v>
      </c>
      <c r="B206" s="2">
        <v>76</v>
      </c>
      <c r="C206" s="2">
        <v>4101</v>
      </c>
      <c r="D206" s="48" t="s">
        <v>87</v>
      </c>
      <c r="E206" s="4" t="s">
        <v>21</v>
      </c>
      <c r="F206" s="6">
        <v>312736</v>
      </c>
      <c r="G206" s="8">
        <v>0</v>
      </c>
      <c r="H206" s="6">
        <v>3215</v>
      </c>
    </row>
    <row r="207" spans="1:8" x14ac:dyDescent="0.25">
      <c r="A207" s="305"/>
      <c r="B207" s="2"/>
      <c r="C207" s="2"/>
      <c r="D207" s="48"/>
      <c r="E207" s="3" t="s">
        <v>22</v>
      </c>
      <c r="F207" s="5">
        <v>309467</v>
      </c>
      <c r="G207" s="7">
        <v>0</v>
      </c>
      <c r="H207" s="7">
        <v>0</v>
      </c>
    </row>
    <row r="208" spans="1:8" x14ac:dyDescent="0.25">
      <c r="A208" s="306"/>
      <c r="B208" s="2"/>
      <c r="C208" s="2"/>
      <c r="D208" s="48"/>
      <c r="E208" s="3" t="s">
        <v>23</v>
      </c>
      <c r="F208" s="5">
        <v>3269</v>
      </c>
      <c r="G208" s="7">
        <v>0</v>
      </c>
      <c r="H208" s="5">
        <v>3215</v>
      </c>
    </row>
    <row r="209" spans="1:8" x14ac:dyDescent="0.25">
      <c r="A209" s="304">
        <v>66</v>
      </c>
      <c r="B209" s="2">
        <v>92</v>
      </c>
      <c r="C209" s="2">
        <v>1000</v>
      </c>
      <c r="D209" s="48" t="s">
        <v>88</v>
      </c>
      <c r="E209" s="4" t="s">
        <v>21</v>
      </c>
      <c r="F209" s="6">
        <v>632307</v>
      </c>
      <c r="G209" s="8">
        <v>0</v>
      </c>
      <c r="H209" s="8">
        <v>0</v>
      </c>
    </row>
    <row r="210" spans="1:8" x14ac:dyDescent="0.25">
      <c r="A210" s="306"/>
      <c r="B210" s="2"/>
      <c r="C210" s="2"/>
      <c r="D210" s="48"/>
      <c r="E210" s="3" t="s">
        <v>22</v>
      </c>
      <c r="F210" s="5">
        <v>632307</v>
      </c>
      <c r="G210" s="7">
        <v>0</v>
      </c>
      <c r="H210" s="7">
        <v>0</v>
      </c>
    </row>
    <row r="211" spans="1:8" ht="30" x14ac:dyDescent="0.25">
      <c r="A211" s="304">
        <v>67</v>
      </c>
      <c r="B211" s="2">
        <v>15</v>
      </c>
      <c r="C211" s="2">
        <v>2032</v>
      </c>
      <c r="D211" s="48" t="s">
        <v>90</v>
      </c>
      <c r="E211" s="4" t="s">
        <v>21</v>
      </c>
      <c r="F211" s="6">
        <v>1727278</v>
      </c>
      <c r="G211" s="8">
        <v>0</v>
      </c>
      <c r="H211" s="8">
        <v>0</v>
      </c>
    </row>
    <row r="212" spans="1:8" x14ac:dyDescent="0.25">
      <c r="A212" s="305"/>
      <c r="B212" s="2"/>
      <c r="C212" s="2"/>
      <c r="D212" s="48"/>
      <c r="E212" s="3" t="s">
        <v>22</v>
      </c>
      <c r="F212" s="5">
        <v>1647218</v>
      </c>
      <c r="G212" s="7">
        <v>0</v>
      </c>
      <c r="H212" s="7">
        <v>0</v>
      </c>
    </row>
    <row r="213" spans="1:8" x14ac:dyDescent="0.25">
      <c r="A213" s="306"/>
      <c r="B213" s="2"/>
      <c r="C213" s="2"/>
      <c r="D213" s="48"/>
      <c r="E213" s="3" t="s">
        <v>23</v>
      </c>
      <c r="F213" s="5">
        <v>80060</v>
      </c>
      <c r="G213" s="7">
        <v>0</v>
      </c>
      <c r="H213" s="7">
        <v>0</v>
      </c>
    </row>
    <row r="214" spans="1:8" x14ac:dyDescent="0.25">
      <c r="A214" s="304">
        <v>68</v>
      </c>
      <c r="B214" s="2">
        <v>16</v>
      </c>
      <c r="C214" s="2">
        <v>2008</v>
      </c>
      <c r="D214" s="48" t="s">
        <v>91</v>
      </c>
      <c r="E214" s="4" t="s">
        <v>21</v>
      </c>
      <c r="F214" s="6">
        <v>636790</v>
      </c>
      <c r="G214" s="8">
        <v>0</v>
      </c>
      <c r="H214" s="8">
        <v>0</v>
      </c>
    </row>
    <row r="215" spans="1:8" x14ac:dyDescent="0.25">
      <c r="A215" s="306"/>
      <c r="B215" s="2"/>
      <c r="C215" s="2"/>
      <c r="D215" s="48"/>
      <c r="E215" s="3" t="s">
        <v>22</v>
      </c>
      <c r="F215" s="5">
        <v>636790</v>
      </c>
      <c r="G215" s="7">
        <v>0</v>
      </c>
      <c r="H215" s="7">
        <v>0</v>
      </c>
    </row>
    <row r="216" spans="1:8" ht="30" x14ac:dyDescent="0.25">
      <c r="A216" s="304">
        <v>69</v>
      </c>
      <c r="B216" s="2">
        <v>31</v>
      </c>
      <c r="C216" s="2">
        <v>2362</v>
      </c>
      <c r="D216" s="48" t="s">
        <v>92</v>
      </c>
      <c r="E216" s="4" t="s">
        <v>21</v>
      </c>
      <c r="F216" s="6">
        <v>725173</v>
      </c>
      <c r="G216" s="8">
        <v>0</v>
      </c>
      <c r="H216" s="8">
        <v>0</v>
      </c>
    </row>
    <row r="217" spans="1:8" x14ac:dyDescent="0.25">
      <c r="A217" s="306"/>
      <c r="B217" s="2"/>
      <c r="C217" s="2"/>
      <c r="D217" s="48"/>
      <c r="E217" s="3" t="s">
        <v>34</v>
      </c>
      <c r="F217" s="5">
        <v>725173</v>
      </c>
      <c r="G217" s="7">
        <v>0</v>
      </c>
      <c r="H217" s="7">
        <v>0</v>
      </c>
    </row>
    <row r="218" spans="1:8" x14ac:dyDescent="0.25">
      <c r="A218" s="304">
        <v>70</v>
      </c>
      <c r="B218" s="2">
        <v>31</v>
      </c>
      <c r="C218" s="2">
        <v>2407</v>
      </c>
      <c r="D218" s="48" t="s">
        <v>93</v>
      </c>
      <c r="E218" s="4" t="s">
        <v>21</v>
      </c>
      <c r="F218" s="6">
        <v>35117</v>
      </c>
      <c r="G218" s="8">
        <v>0</v>
      </c>
      <c r="H218" s="8">
        <v>0</v>
      </c>
    </row>
    <row r="219" spans="1:8" x14ac:dyDescent="0.25">
      <c r="A219" s="306"/>
      <c r="B219" s="2"/>
      <c r="C219" s="2"/>
      <c r="D219" s="48"/>
      <c r="E219" s="3" t="s">
        <v>23</v>
      </c>
      <c r="F219" s="5">
        <v>35117</v>
      </c>
      <c r="G219" s="7">
        <v>0</v>
      </c>
      <c r="H219" s="7">
        <v>0</v>
      </c>
    </row>
    <row r="220" spans="1:8" x14ac:dyDescent="0.25">
      <c r="A220" s="304">
        <v>71</v>
      </c>
      <c r="B220" s="2">
        <v>31</v>
      </c>
      <c r="C220" s="2">
        <v>3201</v>
      </c>
      <c r="D220" s="48" t="s">
        <v>94</v>
      </c>
      <c r="E220" s="4" t="s">
        <v>21</v>
      </c>
      <c r="F220" s="6">
        <v>168816</v>
      </c>
      <c r="G220" s="8">
        <v>0</v>
      </c>
      <c r="H220" s="8">
        <v>0</v>
      </c>
    </row>
    <row r="221" spans="1:8" x14ac:dyDescent="0.25">
      <c r="A221" s="305"/>
      <c r="B221" s="2"/>
      <c r="C221" s="2"/>
      <c r="D221" s="48"/>
      <c r="E221" s="3" t="s">
        <v>22</v>
      </c>
      <c r="F221" s="5">
        <v>158556</v>
      </c>
      <c r="G221" s="7">
        <v>0</v>
      </c>
      <c r="H221" s="7">
        <v>0</v>
      </c>
    </row>
    <row r="222" spans="1:8" x14ac:dyDescent="0.25">
      <c r="A222" s="306"/>
      <c r="B222" s="2"/>
      <c r="C222" s="2"/>
      <c r="D222" s="48"/>
      <c r="E222" s="3" t="s">
        <v>23</v>
      </c>
      <c r="F222" s="5">
        <v>10260</v>
      </c>
      <c r="G222" s="7">
        <v>0</v>
      </c>
      <c r="H222" s="7">
        <v>0</v>
      </c>
    </row>
    <row r="223" spans="1:8" x14ac:dyDescent="0.25">
      <c r="A223" s="304">
        <v>72</v>
      </c>
      <c r="B223" s="2">
        <v>31</v>
      </c>
      <c r="C223" s="2">
        <v>4165</v>
      </c>
      <c r="D223" s="48" t="s">
        <v>55</v>
      </c>
      <c r="E223" s="4" t="s">
        <v>21</v>
      </c>
      <c r="F223" s="6">
        <v>314891</v>
      </c>
      <c r="G223" s="8">
        <v>0</v>
      </c>
      <c r="H223" s="8">
        <v>0</v>
      </c>
    </row>
    <row r="224" spans="1:8" x14ac:dyDescent="0.25">
      <c r="A224" s="306"/>
      <c r="B224" s="2"/>
      <c r="C224" s="2"/>
      <c r="D224" s="48"/>
      <c r="E224" s="3" t="s">
        <v>22</v>
      </c>
      <c r="F224" s="5">
        <v>314891</v>
      </c>
      <c r="G224" s="7">
        <v>0</v>
      </c>
      <c r="H224" s="7">
        <v>0</v>
      </c>
    </row>
    <row r="225" spans="1:8" ht="30" x14ac:dyDescent="0.25">
      <c r="A225" s="304">
        <v>73</v>
      </c>
      <c r="B225" s="2">
        <v>31</v>
      </c>
      <c r="C225" s="2">
        <v>958</v>
      </c>
      <c r="D225" s="48" t="s">
        <v>96</v>
      </c>
      <c r="E225" s="4" t="s">
        <v>21</v>
      </c>
      <c r="F225" s="6">
        <v>4294608</v>
      </c>
      <c r="G225" s="8">
        <v>0</v>
      </c>
      <c r="H225" s="8">
        <v>0</v>
      </c>
    </row>
    <row r="226" spans="1:8" x14ac:dyDescent="0.25">
      <c r="A226" s="306"/>
      <c r="B226" s="2"/>
      <c r="C226" s="2"/>
      <c r="D226" s="48"/>
      <c r="E226" s="3" t="s">
        <v>35</v>
      </c>
      <c r="F226" s="5">
        <v>4294608</v>
      </c>
      <c r="G226" s="7">
        <v>0</v>
      </c>
      <c r="H226" s="7">
        <v>0</v>
      </c>
    </row>
    <row r="227" spans="1:8" x14ac:dyDescent="0.25">
      <c r="A227" s="304">
        <v>74</v>
      </c>
      <c r="B227" s="2">
        <v>34</v>
      </c>
      <c r="C227" s="2">
        <v>1619</v>
      </c>
      <c r="D227" s="48" t="s">
        <v>97</v>
      </c>
      <c r="E227" s="4" t="s">
        <v>21</v>
      </c>
      <c r="F227" s="6">
        <v>7713881</v>
      </c>
      <c r="G227" s="8">
        <v>0</v>
      </c>
      <c r="H227" s="8">
        <v>0</v>
      </c>
    </row>
    <row r="228" spans="1:8" x14ac:dyDescent="0.25">
      <c r="A228" s="305"/>
      <c r="B228" s="2"/>
      <c r="C228" s="2"/>
      <c r="D228" s="48"/>
      <c r="E228" s="3" t="s">
        <v>34</v>
      </c>
      <c r="F228" s="5">
        <v>429655</v>
      </c>
      <c r="G228" s="7">
        <v>0</v>
      </c>
      <c r="H228" s="7">
        <v>0</v>
      </c>
    </row>
    <row r="229" spans="1:8" x14ac:dyDescent="0.25">
      <c r="A229" s="305"/>
      <c r="B229" s="2"/>
      <c r="C229" s="2"/>
      <c r="D229" s="48"/>
      <c r="E229" s="3" t="s">
        <v>22</v>
      </c>
      <c r="F229" s="5">
        <v>1552230</v>
      </c>
      <c r="G229" s="7">
        <v>0</v>
      </c>
      <c r="H229" s="7">
        <v>0</v>
      </c>
    </row>
    <row r="230" spans="1:8" x14ac:dyDescent="0.25">
      <c r="A230" s="306"/>
      <c r="B230" s="2"/>
      <c r="C230" s="2"/>
      <c r="D230" s="48"/>
      <c r="E230" s="3" t="s">
        <v>23</v>
      </c>
      <c r="F230" s="5">
        <v>5731996</v>
      </c>
      <c r="G230" s="7">
        <v>0</v>
      </c>
      <c r="H230" s="7">
        <v>0</v>
      </c>
    </row>
    <row r="231" spans="1:8" s="139" customFormat="1" x14ac:dyDescent="0.25">
      <c r="A231" s="304">
        <v>75</v>
      </c>
      <c r="B231" s="2">
        <v>34</v>
      </c>
      <c r="C231" s="2">
        <v>2380</v>
      </c>
      <c r="D231" s="48" t="s">
        <v>142</v>
      </c>
      <c r="E231" s="4" t="s">
        <v>21</v>
      </c>
      <c r="F231" s="6">
        <v>1318358</v>
      </c>
      <c r="G231" s="8">
        <v>0</v>
      </c>
      <c r="H231" s="8">
        <v>0</v>
      </c>
    </row>
    <row r="232" spans="1:8" s="139" customFormat="1" x14ac:dyDescent="0.25">
      <c r="A232" s="305"/>
      <c r="B232" s="2"/>
      <c r="C232" s="2"/>
      <c r="D232" s="48"/>
      <c r="E232" s="3" t="s">
        <v>35</v>
      </c>
      <c r="F232" s="5">
        <v>1309908</v>
      </c>
      <c r="G232" s="7">
        <v>0</v>
      </c>
      <c r="H232" s="7">
        <v>0</v>
      </c>
    </row>
    <row r="233" spans="1:8" s="139" customFormat="1" x14ac:dyDescent="0.25">
      <c r="A233" s="306"/>
      <c r="B233" s="2"/>
      <c r="C233" s="2"/>
      <c r="D233" s="48"/>
      <c r="E233" s="3" t="s">
        <v>22</v>
      </c>
      <c r="F233" s="5">
        <v>8450</v>
      </c>
      <c r="G233" s="7">
        <v>0</v>
      </c>
      <c r="H233" s="7">
        <v>0</v>
      </c>
    </row>
    <row r="234" spans="1:8" x14ac:dyDescent="0.25">
      <c r="A234" s="304">
        <v>76</v>
      </c>
      <c r="B234" s="2">
        <v>34</v>
      </c>
      <c r="C234" s="2">
        <v>921</v>
      </c>
      <c r="D234" s="48" t="s">
        <v>98</v>
      </c>
      <c r="E234" s="4" t="s">
        <v>21</v>
      </c>
      <c r="F234" s="6">
        <v>16786837</v>
      </c>
      <c r="G234" s="8">
        <v>0</v>
      </c>
      <c r="H234" s="8">
        <v>0</v>
      </c>
    </row>
    <row r="235" spans="1:8" x14ac:dyDescent="0.25">
      <c r="A235" s="305"/>
      <c r="B235" s="2"/>
      <c r="C235" s="2"/>
      <c r="D235" s="48"/>
      <c r="E235" s="3" t="s">
        <v>34</v>
      </c>
      <c r="F235" s="5">
        <v>14837322</v>
      </c>
      <c r="G235" s="7">
        <v>0</v>
      </c>
      <c r="H235" s="7">
        <v>0</v>
      </c>
    </row>
    <row r="236" spans="1:8" x14ac:dyDescent="0.25">
      <c r="A236" s="305"/>
      <c r="B236" s="2"/>
      <c r="C236" s="2"/>
      <c r="D236" s="48"/>
      <c r="E236" s="3" t="s">
        <v>35</v>
      </c>
      <c r="F236" s="5">
        <v>912391</v>
      </c>
      <c r="G236" s="7">
        <v>0</v>
      </c>
      <c r="H236" s="7">
        <v>0</v>
      </c>
    </row>
    <row r="237" spans="1:8" x14ac:dyDescent="0.25">
      <c r="A237" s="305"/>
      <c r="B237" s="2"/>
      <c r="C237" s="2"/>
      <c r="D237" s="48"/>
      <c r="E237" s="3" t="s">
        <v>22</v>
      </c>
      <c r="F237" s="5">
        <v>994777</v>
      </c>
      <c r="G237" s="7">
        <v>0</v>
      </c>
      <c r="H237" s="7">
        <v>0</v>
      </c>
    </row>
    <row r="238" spans="1:8" x14ac:dyDescent="0.25">
      <c r="A238" s="306"/>
      <c r="B238" s="2"/>
      <c r="C238" s="2"/>
      <c r="D238" s="48"/>
      <c r="E238" s="3" t="s">
        <v>23</v>
      </c>
      <c r="F238" s="5">
        <v>42347</v>
      </c>
      <c r="G238" s="7">
        <v>0</v>
      </c>
      <c r="H238" s="7">
        <v>0</v>
      </c>
    </row>
    <row r="239" spans="1:8" x14ac:dyDescent="0.25">
      <c r="A239" s="304">
        <v>77</v>
      </c>
      <c r="B239" s="2">
        <v>61</v>
      </c>
      <c r="C239" s="2">
        <v>1503</v>
      </c>
      <c r="D239" s="48" t="s">
        <v>99</v>
      </c>
      <c r="E239" s="4" t="s">
        <v>21</v>
      </c>
      <c r="F239" s="6">
        <v>2996504</v>
      </c>
      <c r="G239" s="8">
        <v>0</v>
      </c>
      <c r="H239" s="6">
        <v>1828724</v>
      </c>
    </row>
    <row r="240" spans="1:8" x14ac:dyDescent="0.25">
      <c r="A240" s="305"/>
      <c r="B240" s="2"/>
      <c r="C240" s="2"/>
      <c r="D240" s="48"/>
      <c r="E240" s="3" t="s">
        <v>22</v>
      </c>
      <c r="F240" s="5">
        <v>627971</v>
      </c>
      <c r="G240" s="7">
        <v>0</v>
      </c>
      <c r="H240" s="7">
        <v>0</v>
      </c>
    </row>
    <row r="241" spans="1:8" x14ac:dyDescent="0.25">
      <c r="A241" s="306"/>
      <c r="B241" s="2"/>
      <c r="C241" s="2"/>
      <c r="D241" s="48"/>
      <c r="E241" s="3" t="s">
        <v>23</v>
      </c>
      <c r="F241" s="5">
        <v>2368533</v>
      </c>
      <c r="G241" s="7">
        <v>0</v>
      </c>
      <c r="H241" s="5">
        <v>1828724</v>
      </c>
    </row>
    <row r="242" spans="1:8" x14ac:dyDescent="0.25">
      <c r="A242" s="304">
        <v>78</v>
      </c>
      <c r="B242" s="2">
        <v>62</v>
      </c>
      <c r="C242" s="2">
        <v>510</v>
      </c>
      <c r="D242" s="48" t="s">
        <v>100</v>
      </c>
      <c r="E242" s="4" t="s">
        <v>21</v>
      </c>
      <c r="F242" s="6">
        <v>2034923</v>
      </c>
      <c r="G242" s="8">
        <v>0</v>
      </c>
      <c r="H242" s="6">
        <v>73768</v>
      </c>
    </row>
    <row r="243" spans="1:8" x14ac:dyDescent="0.25">
      <c r="A243" s="305"/>
      <c r="B243" s="2"/>
      <c r="C243" s="2"/>
      <c r="D243" s="48"/>
      <c r="E243" s="3" t="s">
        <v>35</v>
      </c>
      <c r="F243" s="5">
        <v>1947641</v>
      </c>
      <c r="G243" s="7">
        <v>0</v>
      </c>
      <c r="H243" s="7">
        <v>0</v>
      </c>
    </row>
    <row r="244" spans="1:8" x14ac:dyDescent="0.25">
      <c r="A244" s="306"/>
      <c r="B244" s="2"/>
      <c r="C244" s="2"/>
      <c r="D244" s="48"/>
      <c r="E244" s="3" t="s">
        <v>23</v>
      </c>
      <c r="F244" s="5">
        <v>87282</v>
      </c>
      <c r="G244" s="7">
        <v>0</v>
      </c>
      <c r="H244" s="5">
        <v>73768</v>
      </c>
    </row>
    <row r="245" spans="1:8" x14ac:dyDescent="0.25">
      <c r="A245" s="304">
        <v>79</v>
      </c>
      <c r="B245" s="2">
        <v>71</v>
      </c>
      <c r="C245" s="2">
        <v>4001</v>
      </c>
      <c r="D245" s="48" t="s">
        <v>101</v>
      </c>
      <c r="E245" s="4" t="s">
        <v>21</v>
      </c>
      <c r="F245" s="6">
        <v>786002</v>
      </c>
      <c r="G245" s="8">
        <v>0</v>
      </c>
      <c r="H245" s="6">
        <v>6764</v>
      </c>
    </row>
    <row r="246" spans="1:8" x14ac:dyDescent="0.25">
      <c r="A246" s="305"/>
      <c r="B246" s="2"/>
      <c r="C246" s="2"/>
      <c r="D246" s="48"/>
      <c r="E246" s="3" t="s">
        <v>22</v>
      </c>
      <c r="F246" s="5">
        <v>781546</v>
      </c>
      <c r="G246" s="7">
        <v>0</v>
      </c>
      <c r="H246" s="5">
        <v>6764</v>
      </c>
    </row>
    <row r="247" spans="1:8" x14ac:dyDescent="0.25">
      <c r="A247" s="306"/>
      <c r="B247" s="2"/>
      <c r="C247" s="2"/>
      <c r="D247" s="48"/>
      <c r="E247" s="3" t="s">
        <v>23</v>
      </c>
      <c r="F247" s="5">
        <v>4456</v>
      </c>
      <c r="G247" s="7">
        <v>0</v>
      </c>
      <c r="H247" s="7">
        <v>0</v>
      </c>
    </row>
    <row r="248" spans="1:8" x14ac:dyDescent="0.25">
      <c r="A248" s="304">
        <v>80</v>
      </c>
      <c r="B248" s="2">
        <v>71</v>
      </c>
      <c r="C248" s="2">
        <v>965</v>
      </c>
      <c r="D248" s="48" t="s">
        <v>102</v>
      </c>
      <c r="E248" s="4" t="s">
        <v>21</v>
      </c>
      <c r="F248" s="6">
        <v>18011504</v>
      </c>
      <c r="G248" s="8">
        <v>0</v>
      </c>
      <c r="H248" s="6">
        <v>8354736</v>
      </c>
    </row>
    <row r="249" spans="1:8" x14ac:dyDescent="0.25">
      <c r="A249" s="305"/>
      <c r="B249" s="2"/>
      <c r="C249" s="2"/>
      <c r="D249" s="48"/>
      <c r="E249" s="3" t="s">
        <v>22</v>
      </c>
      <c r="F249" s="5">
        <v>6400816</v>
      </c>
      <c r="G249" s="7">
        <v>0</v>
      </c>
      <c r="H249" s="7">
        <v>0</v>
      </c>
    </row>
    <row r="250" spans="1:8" x14ac:dyDescent="0.25">
      <c r="A250" s="306"/>
      <c r="B250" s="2"/>
      <c r="C250" s="2"/>
      <c r="D250" s="48"/>
      <c r="E250" s="3" t="s">
        <v>23</v>
      </c>
      <c r="F250" s="5">
        <v>11610688</v>
      </c>
      <c r="G250" s="7">
        <v>0</v>
      </c>
      <c r="H250" s="5">
        <v>8354736</v>
      </c>
    </row>
    <row r="251" spans="1:8" ht="30" x14ac:dyDescent="0.25">
      <c r="A251" s="304">
        <v>81</v>
      </c>
      <c r="B251" s="2">
        <v>71</v>
      </c>
      <c r="C251" s="2">
        <v>995</v>
      </c>
      <c r="D251" s="48" t="s">
        <v>103</v>
      </c>
      <c r="E251" s="4" t="s">
        <v>21</v>
      </c>
      <c r="F251" s="6">
        <v>2178229</v>
      </c>
      <c r="G251" s="8">
        <v>0</v>
      </c>
      <c r="H251" s="8">
        <v>0</v>
      </c>
    </row>
    <row r="252" spans="1:8" x14ac:dyDescent="0.25">
      <c r="A252" s="305"/>
      <c r="B252" s="2"/>
      <c r="C252" s="2"/>
      <c r="D252" s="48"/>
      <c r="E252" s="3" t="s">
        <v>22</v>
      </c>
      <c r="F252" s="5">
        <v>2174033</v>
      </c>
      <c r="G252" s="7">
        <v>0</v>
      </c>
      <c r="H252" s="7">
        <v>0</v>
      </c>
    </row>
    <row r="253" spans="1:8" x14ac:dyDescent="0.25">
      <c r="A253" s="306"/>
      <c r="B253" s="2"/>
      <c r="C253" s="2"/>
      <c r="D253" s="48"/>
      <c r="E253" s="3" t="s">
        <v>23</v>
      </c>
      <c r="F253" s="5">
        <v>4196</v>
      </c>
      <c r="G253" s="7">
        <v>0</v>
      </c>
      <c r="H253" s="7">
        <v>0</v>
      </c>
    </row>
    <row r="254" spans="1:8" ht="75" x14ac:dyDescent="0.25">
      <c r="A254" s="304">
        <v>82</v>
      </c>
      <c r="B254" s="2">
        <v>75</v>
      </c>
      <c r="C254" s="2">
        <v>144</v>
      </c>
      <c r="D254" s="48" t="s">
        <v>104</v>
      </c>
      <c r="E254" s="4" t="s">
        <v>21</v>
      </c>
      <c r="F254" s="6">
        <v>11802066</v>
      </c>
      <c r="G254" s="8">
        <v>0</v>
      </c>
      <c r="H254" s="6">
        <v>64128</v>
      </c>
    </row>
    <row r="255" spans="1:8" x14ac:dyDescent="0.25">
      <c r="A255" s="305"/>
      <c r="B255" s="2"/>
      <c r="C255" s="2"/>
      <c r="D255" s="48"/>
      <c r="E255" s="3" t="s">
        <v>34</v>
      </c>
      <c r="F255" s="5">
        <v>11726816</v>
      </c>
      <c r="G255" s="7">
        <v>0</v>
      </c>
      <c r="H255" s="7">
        <v>0</v>
      </c>
    </row>
    <row r="256" spans="1:8" x14ac:dyDescent="0.25">
      <c r="A256" s="306"/>
      <c r="B256" s="2"/>
      <c r="C256" s="2"/>
      <c r="D256" s="48"/>
      <c r="E256" s="3" t="s">
        <v>23</v>
      </c>
      <c r="F256" s="5">
        <v>75250</v>
      </c>
      <c r="G256" s="7">
        <v>0</v>
      </c>
      <c r="H256" s="5">
        <v>64128</v>
      </c>
    </row>
    <row r="257" spans="1:8" x14ac:dyDescent="0.25">
      <c r="A257" s="304">
        <v>83</v>
      </c>
      <c r="B257" s="2">
        <v>75</v>
      </c>
      <c r="C257" s="2">
        <v>146</v>
      </c>
      <c r="D257" s="48" t="s">
        <v>105</v>
      </c>
      <c r="E257" s="4" t="s">
        <v>21</v>
      </c>
      <c r="F257" s="6">
        <v>6033736</v>
      </c>
      <c r="G257" s="8">
        <v>0</v>
      </c>
      <c r="H257" s="8">
        <v>140</v>
      </c>
    </row>
    <row r="258" spans="1:8" x14ac:dyDescent="0.25">
      <c r="A258" s="305"/>
      <c r="B258" s="2"/>
      <c r="C258" s="2"/>
      <c r="D258" s="48"/>
      <c r="E258" s="3" t="s">
        <v>34</v>
      </c>
      <c r="F258" s="5">
        <v>5021473</v>
      </c>
      <c r="G258" s="7">
        <v>0</v>
      </c>
      <c r="H258" s="7">
        <v>0</v>
      </c>
    </row>
    <row r="259" spans="1:8" x14ac:dyDescent="0.25">
      <c r="A259" s="305"/>
      <c r="B259" s="2"/>
      <c r="C259" s="2"/>
      <c r="D259" s="48"/>
      <c r="E259" s="3" t="s">
        <v>35</v>
      </c>
      <c r="F259" s="5">
        <v>170980</v>
      </c>
      <c r="G259" s="7">
        <v>0</v>
      </c>
      <c r="H259" s="7">
        <v>0</v>
      </c>
    </row>
    <row r="260" spans="1:8" x14ac:dyDescent="0.25">
      <c r="A260" s="305"/>
      <c r="B260" s="2"/>
      <c r="C260" s="2"/>
      <c r="D260" s="48"/>
      <c r="E260" s="3" t="s">
        <v>22</v>
      </c>
      <c r="F260" s="5">
        <v>824230</v>
      </c>
      <c r="G260" s="7">
        <v>0</v>
      </c>
      <c r="H260" s="7">
        <v>0</v>
      </c>
    </row>
    <row r="261" spans="1:8" x14ac:dyDescent="0.25">
      <c r="A261" s="306"/>
      <c r="B261" s="2"/>
      <c r="C261" s="2"/>
      <c r="D261" s="48"/>
      <c r="E261" s="3" t="s">
        <v>23</v>
      </c>
      <c r="F261" s="5">
        <v>17053</v>
      </c>
      <c r="G261" s="7">
        <v>0</v>
      </c>
      <c r="H261" s="7">
        <v>140</v>
      </c>
    </row>
    <row r="262" spans="1:8" ht="30" x14ac:dyDescent="0.25">
      <c r="A262" s="304">
        <v>84</v>
      </c>
      <c r="B262" s="2">
        <v>75</v>
      </c>
      <c r="C262" s="2">
        <v>4000</v>
      </c>
      <c r="D262" s="48" t="s">
        <v>106</v>
      </c>
      <c r="E262" s="4" t="s">
        <v>21</v>
      </c>
      <c r="F262" s="6">
        <v>1566816</v>
      </c>
      <c r="G262" s="8">
        <v>0</v>
      </c>
      <c r="H262" s="8">
        <v>0</v>
      </c>
    </row>
    <row r="263" spans="1:8" x14ac:dyDescent="0.25">
      <c r="A263" s="305"/>
      <c r="B263" s="2"/>
      <c r="C263" s="2"/>
      <c r="D263" s="48"/>
      <c r="E263" s="3" t="s">
        <v>34</v>
      </c>
      <c r="F263" s="5">
        <v>1457491</v>
      </c>
      <c r="G263" s="7">
        <v>0</v>
      </c>
      <c r="H263" s="7">
        <v>0</v>
      </c>
    </row>
    <row r="264" spans="1:8" x14ac:dyDescent="0.25">
      <c r="A264" s="306"/>
      <c r="B264" s="2"/>
      <c r="C264" s="2"/>
      <c r="D264" s="48"/>
      <c r="E264" s="3" t="s">
        <v>22</v>
      </c>
      <c r="F264" s="5">
        <v>109325</v>
      </c>
      <c r="G264" s="7">
        <v>0</v>
      </c>
      <c r="H264" s="7">
        <v>0</v>
      </c>
    </row>
    <row r="265" spans="1:8" x14ac:dyDescent="0.25">
      <c r="A265" s="304">
        <v>85</v>
      </c>
      <c r="B265" s="2">
        <v>75</v>
      </c>
      <c r="C265" s="2">
        <v>962</v>
      </c>
      <c r="D265" s="48" t="s">
        <v>107</v>
      </c>
      <c r="E265" s="4" t="s">
        <v>21</v>
      </c>
      <c r="F265" s="6">
        <v>3233557</v>
      </c>
      <c r="G265" s="8">
        <v>0</v>
      </c>
      <c r="H265" s="8">
        <v>0</v>
      </c>
    </row>
    <row r="266" spans="1:8" x14ac:dyDescent="0.25">
      <c r="A266" s="305"/>
      <c r="B266" s="2"/>
      <c r="C266" s="2"/>
      <c r="D266" s="48"/>
      <c r="E266" s="3" t="s">
        <v>35</v>
      </c>
      <c r="F266" s="5">
        <v>2489112</v>
      </c>
      <c r="G266" s="7">
        <v>0</v>
      </c>
      <c r="H266" s="7">
        <v>0</v>
      </c>
    </row>
    <row r="267" spans="1:8" x14ac:dyDescent="0.25">
      <c r="A267" s="305"/>
      <c r="B267" s="2"/>
      <c r="C267" s="2"/>
      <c r="D267" s="48"/>
      <c r="E267" s="3" t="s">
        <v>22</v>
      </c>
      <c r="F267" s="5">
        <v>736836</v>
      </c>
      <c r="G267" s="7">
        <v>0</v>
      </c>
      <c r="H267" s="7">
        <v>0</v>
      </c>
    </row>
    <row r="268" spans="1:8" x14ac:dyDescent="0.25">
      <c r="A268" s="306"/>
      <c r="B268" s="2"/>
      <c r="C268" s="2"/>
      <c r="D268" s="48"/>
      <c r="E268" s="3" t="s">
        <v>23</v>
      </c>
      <c r="F268" s="5">
        <v>7609</v>
      </c>
      <c r="G268" s="7">
        <v>0</v>
      </c>
      <c r="H268" s="7">
        <v>0</v>
      </c>
    </row>
    <row r="269" spans="1:8" x14ac:dyDescent="0.25">
      <c r="A269" s="304">
        <v>86</v>
      </c>
      <c r="B269" s="2">
        <v>87</v>
      </c>
      <c r="C269" s="2">
        <v>933</v>
      </c>
      <c r="D269" s="48" t="s">
        <v>108</v>
      </c>
      <c r="E269" s="4" t="s">
        <v>21</v>
      </c>
      <c r="F269" s="6">
        <v>252552</v>
      </c>
      <c r="G269" s="8">
        <v>0</v>
      </c>
      <c r="H269" s="8">
        <v>0</v>
      </c>
    </row>
    <row r="270" spans="1:8" x14ac:dyDescent="0.25">
      <c r="A270" s="306"/>
      <c r="B270" s="2"/>
      <c r="C270" s="2"/>
      <c r="D270" s="48"/>
      <c r="E270" s="3" t="s">
        <v>22</v>
      </c>
      <c r="F270" s="5">
        <v>252552</v>
      </c>
      <c r="G270" s="7">
        <v>0</v>
      </c>
      <c r="H270" s="7">
        <v>0</v>
      </c>
    </row>
    <row r="271" spans="1:8" s="138" customFormat="1" ht="26.25" x14ac:dyDescent="0.25">
      <c r="A271" s="335">
        <v>87</v>
      </c>
      <c r="B271" s="108">
        <v>31</v>
      </c>
      <c r="C271" s="108" t="s">
        <v>110</v>
      </c>
      <c r="D271" s="109" t="s">
        <v>111</v>
      </c>
      <c r="E271" s="110" t="s">
        <v>21</v>
      </c>
      <c r="F271" s="111">
        <f>F272+F273+F274+F275+F276+F277</f>
        <v>983443458</v>
      </c>
      <c r="G271" s="111">
        <f>G272+G273+G274+G275+G276+G277</f>
        <v>56743</v>
      </c>
      <c r="H271" s="111">
        <f>H272+H273+H274+H275+H276+H277</f>
        <v>155659132</v>
      </c>
    </row>
    <row r="272" spans="1:8" s="138" customFormat="1" ht="15.75" x14ac:dyDescent="0.25">
      <c r="A272" s="336"/>
      <c r="B272" s="108"/>
      <c r="C272" s="108"/>
      <c r="D272" s="109"/>
      <c r="E272" s="110" t="s">
        <v>134</v>
      </c>
      <c r="F272" s="111">
        <v>0</v>
      </c>
      <c r="G272" s="113">
        <v>24696</v>
      </c>
      <c r="H272" s="111">
        <v>0</v>
      </c>
    </row>
    <row r="273" spans="1:8" s="138" customFormat="1" ht="15.75" x14ac:dyDescent="0.25">
      <c r="A273" s="336"/>
      <c r="B273" s="108"/>
      <c r="C273" s="108"/>
      <c r="D273" s="109"/>
      <c r="E273" s="112" t="s">
        <v>34</v>
      </c>
      <c r="F273" s="113">
        <v>545495181</v>
      </c>
      <c r="G273" s="113">
        <v>26905</v>
      </c>
      <c r="H273" s="113">
        <v>0</v>
      </c>
    </row>
    <row r="274" spans="1:8" s="138" customFormat="1" ht="15.75" x14ac:dyDescent="0.25">
      <c r="A274" s="336"/>
      <c r="B274" s="108"/>
      <c r="C274" s="108"/>
      <c r="D274" s="109"/>
      <c r="E274" s="112" t="s">
        <v>131</v>
      </c>
      <c r="F274" s="113">
        <v>1663451</v>
      </c>
      <c r="G274" s="113">
        <v>2972</v>
      </c>
      <c r="H274" s="113">
        <v>0</v>
      </c>
    </row>
    <row r="275" spans="1:8" s="138" customFormat="1" ht="15.75" x14ac:dyDescent="0.25">
      <c r="A275" s="336"/>
      <c r="B275" s="108"/>
      <c r="C275" s="108"/>
      <c r="D275" s="109"/>
      <c r="E275" s="112" t="s">
        <v>35</v>
      </c>
      <c r="F275" s="113">
        <v>69021220</v>
      </c>
      <c r="G275" s="113">
        <v>829</v>
      </c>
      <c r="H275" s="113">
        <v>0</v>
      </c>
    </row>
    <row r="276" spans="1:8" s="138" customFormat="1" ht="15.75" x14ac:dyDescent="0.25">
      <c r="A276" s="336"/>
      <c r="B276" s="108"/>
      <c r="C276" s="108"/>
      <c r="D276" s="109"/>
      <c r="E276" s="112" t="s">
        <v>22</v>
      </c>
      <c r="F276" s="113">
        <v>158156599</v>
      </c>
      <c r="G276" s="113">
        <v>1284</v>
      </c>
      <c r="H276" s="113">
        <v>0</v>
      </c>
    </row>
    <row r="277" spans="1:8" s="138" customFormat="1" ht="15.75" x14ac:dyDescent="0.25">
      <c r="A277" s="337"/>
      <c r="B277" s="108"/>
      <c r="C277" s="108"/>
      <c r="D277" s="109"/>
      <c r="E277" s="112" t="s">
        <v>23</v>
      </c>
      <c r="F277" s="113">
        <v>209107007</v>
      </c>
      <c r="G277" s="113">
        <v>57</v>
      </c>
      <c r="H277" s="113">
        <v>155659132</v>
      </c>
    </row>
    <row r="278" spans="1:8" s="138" customFormat="1" ht="15.75" x14ac:dyDescent="0.25">
      <c r="A278" s="335">
        <v>88</v>
      </c>
      <c r="B278" s="108">
        <v>31</v>
      </c>
      <c r="C278" s="108">
        <v>2363</v>
      </c>
      <c r="D278" s="109" t="s">
        <v>112</v>
      </c>
      <c r="E278" s="110" t="s">
        <v>21</v>
      </c>
      <c r="F278" s="111">
        <f>F279+F280+F281</f>
        <v>120503496</v>
      </c>
      <c r="G278" s="111">
        <f>G280+G279+G281</f>
        <v>12</v>
      </c>
      <c r="H278" s="111">
        <f>H279+H280+H281</f>
        <v>50912919</v>
      </c>
    </row>
    <row r="279" spans="1:8" s="138" customFormat="1" ht="15.75" x14ac:dyDescent="0.25">
      <c r="A279" s="336"/>
      <c r="B279" s="108"/>
      <c r="C279" s="108"/>
      <c r="D279" s="109"/>
      <c r="E279" s="112" t="s">
        <v>35</v>
      </c>
      <c r="F279" s="113">
        <v>8425874</v>
      </c>
      <c r="G279" s="113">
        <v>12</v>
      </c>
      <c r="H279" s="113">
        <v>0</v>
      </c>
    </row>
    <row r="280" spans="1:8" s="138" customFormat="1" ht="15.75" x14ac:dyDescent="0.25">
      <c r="A280" s="336"/>
      <c r="B280" s="108"/>
      <c r="C280" s="108"/>
      <c r="D280" s="109"/>
      <c r="E280" s="112" t="s">
        <v>22</v>
      </c>
      <c r="F280" s="113">
        <v>42972290</v>
      </c>
      <c r="G280" s="113">
        <v>0</v>
      </c>
      <c r="H280" s="113">
        <v>0</v>
      </c>
    </row>
    <row r="281" spans="1:8" s="138" customFormat="1" ht="18" customHeight="1" x14ac:dyDescent="0.25">
      <c r="A281" s="336"/>
      <c r="B281" s="115"/>
      <c r="C281" s="115"/>
      <c r="D281" s="109"/>
      <c r="E281" s="112" t="s">
        <v>23</v>
      </c>
      <c r="F281" s="113">
        <v>69105332</v>
      </c>
      <c r="G281" s="113">
        <v>0</v>
      </c>
      <c r="H281" s="113">
        <v>50912919</v>
      </c>
    </row>
    <row r="282" spans="1:8" s="138" customFormat="1" ht="15.75" customHeight="1" x14ac:dyDescent="0.25">
      <c r="A282" s="338"/>
      <c r="B282" s="116"/>
      <c r="C282" s="117"/>
      <c r="D282" s="118" t="s">
        <v>109</v>
      </c>
      <c r="E282" s="110" t="s">
        <v>21</v>
      </c>
      <c r="F282" s="111">
        <f>F283+F284+F285+F286+F287+F288</f>
        <v>1444203805</v>
      </c>
      <c r="G282" s="111">
        <f>G283+G284+G285+G286+G287+G288</f>
        <v>81461</v>
      </c>
      <c r="H282" s="111">
        <f>H283+H284+H285+H286+H287+H288</f>
        <v>272057690</v>
      </c>
    </row>
    <row r="283" spans="1:8" s="138" customFormat="1" ht="15.75" customHeight="1" x14ac:dyDescent="0.25">
      <c r="A283" s="339"/>
      <c r="B283" s="116"/>
      <c r="C283" s="117"/>
      <c r="D283" s="118"/>
      <c r="E283" s="110" t="s">
        <v>134</v>
      </c>
      <c r="F283" s="111">
        <v>0</v>
      </c>
      <c r="G283" s="111">
        <f>G272</f>
        <v>24696</v>
      </c>
      <c r="H283" s="111">
        <f>H272</f>
        <v>0</v>
      </c>
    </row>
    <row r="284" spans="1:8" s="138" customFormat="1" ht="15.75" x14ac:dyDescent="0.25">
      <c r="A284" s="339"/>
      <c r="B284" s="116"/>
      <c r="C284" s="116"/>
      <c r="D284" s="165"/>
      <c r="E284" s="112" t="s">
        <v>34</v>
      </c>
      <c r="F284" s="113">
        <f>F35+F43+F54+F62+F65+F70+F94+F103+F117+F122+F133+F140+F145+F152+F197+F182+F185+F217+F228+F235+F255+F258+F263+F273</f>
        <v>638453615</v>
      </c>
      <c r="G284" s="113">
        <f>G94+G182+G273</f>
        <v>31551</v>
      </c>
      <c r="H284" s="113">
        <v>0</v>
      </c>
    </row>
    <row r="285" spans="1:8" s="138" customFormat="1" ht="15.75" x14ac:dyDescent="0.25">
      <c r="A285" s="339"/>
      <c r="B285" s="116"/>
      <c r="C285" s="116"/>
      <c r="D285" s="165"/>
      <c r="E285" s="112" t="s">
        <v>131</v>
      </c>
      <c r="F285" s="113">
        <f>F274</f>
        <v>1663451</v>
      </c>
      <c r="G285" s="113">
        <f>G274</f>
        <v>2972</v>
      </c>
      <c r="H285" s="113">
        <v>0</v>
      </c>
    </row>
    <row r="286" spans="1:8" s="138" customFormat="1" ht="15.75" x14ac:dyDescent="0.25">
      <c r="A286" s="339"/>
      <c r="B286" s="116"/>
      <c r="C286" s="116"/>
      <c r="D286" s="165"/>
      <c r="E286" s="112" t="s">
        <v>35</v>
      </c>
      <c r="F286" s="113">
        <f>F29+F47+F66+F71+F73+F77+F114+F118+F126+F141+F153+F36+F162+F192+F198+F226+F232+F236+F243+F259+F266+F275+F279</f>
        <v>115938490</v>
      </c>
      <c r="G286" s="113">
        <f>G275+G279</f>
        <v>841</v>
      </c>
      <c r="H286" s="113">
        <f>H36</f>
        <v>53979</v>
      </c>
    </row>
    <row r="287" spans="1:8" s="138" customFormat="1" ht="15.75" x14ac:dyDescent="0.25">
      <c r="A287" s="339"/>
      <c r="B287" s="116"/>
      <c r="C287" s="116"/>
      <c r="D287" s="165"/>
      <c r="E287" s="112" t="s">
        <v>22</v>
      </c>
      <c r="F287" s="113">
        <f>F8+F13+F16+F18+F21+F23+F26+F30+F33+F37+F40+F44+F48+F51+F55+F57+F60+F63+F67+F74+F78+F81+F83+F86+F89+F91+F95+F97+F99+F101+F104+F109+F111+F115+F119+F123+F127+F130+F134+F137+F142+F146+F149+F154+F157+F160+F163+F166+F169+F171+F173+F176+F179+F183+F186+F189+F194+F199+F202+F205+F207+F210+F212+F215+F221+F224+F229+F233+F237+F240+F246+F249+F252+F260+F264+F267+F270+F276+F280</f>
        <v>306875285</v>
      </c>
      <c r="G287" s="113">
        <f>G86+G183+G276+G280</f>
        <v>5981</v>
      </c>
      <c r="H287" s="113">
        <f>H13+H21+H37+H104+H246+H33</f>
        <v>1226103</v>
      </c>
    </row>
    <row r="288" spans="1:8" s="138" customFormat="1" ht="15.75" x14ac:dyDescent="0.25">
      <c r="A288" s="340"/>
      <c r="B288" s="116"/>
      <c r="C288" s="116"/>
      <c r="D288" s="165"/>
      <c r="E288" s="121" t="s">
        <v>23</v>
      </c>
      <c r="F288" s="113">
        <f>F9+F11+F14+F19+F24+F27+F31+F38+F41+F45+F49+F52+F58+F68+F75+F79+F244+F84+F87+F92+F105+F107+F112+F120+F124+F128+F131+F135+F138+F143+F147+F150+F155+F158+F164+F167+F174+F177+F180+F187+F190+F195+F200+F203+F208+F213+F219+F222+F230+F238+F241+F247+F250+F253+F256+F261+F268+F277+F281</f>
        <v>381272964</v>
      </c>
      <c r="G288" s="113">
        <f>G87+G277+G281</f>
        <v>15420</v>
      </c>
      <c r="H288" s="113">
        <f>H9+H14+H24+H31+H38+H45+H52+H68+H87+H105+H131+H135+H138+H143+H147+H150+H158+H164+H167+H174+H180+H195+H203+H208+H241+H244+H250+H256+H261+H277+H281</f>
        <v>270777608</v>
      </c>
    </row>
  </sheetData>
  <autoFilter ref="E1:E290"/>
  <mergeCells count="92">
    <mergeCell ref="A271:A277"/>
    <mergeCell ref="A278:A281"/>
    <mergeCell ref="A282:A288"/>
    <mergeCell ref="A254:A256"/>
    <mergeCell ref="A257:A261"/>
    <mergeCell ref="A262:A264"/>
    <mergeCell ref="A265:A268"/>
    <mergeCell ref="A269:A270"/>
    <mergeCell ref="A251:A253"/>
    <mergeCell ref="A216:A217"/>
    <mergeCell ref="A218:A219"/>
    <mergeCell ref="A220:A222"/>
    <mergeCell ref="A223:A224"/>
    <mergeCell ref="A225:A226"/>
    <mergeCell ref="A227:A230"/>
    <mergeCell ref="A234:A238"/>
    <mergeCell ref="A239:A241"/>
    <mergeCell ref="A242:A244"/>
    <mergeCell ref="A245:A247"/>
    <mergeCell ref="A248:A250"/>
    <mergeCell ref="A231:A233"/>
    <mergeCell ref="A206:A208"/>
    <mergeCell ref="A209:A210"/>
    <mergeCell ref="A211:A213"/>
    <mergeCell ref="A214:A215"/>
    <mergeCell ref="A188:A190"/>
    <mergeCell ref="A191:A192"/>
    <mergeCell ref="A193:A195"/>
    <mergeCell ref="A196:A200"/>
    <mergeCell ref="A201:A203"/>
    <mergeCell ref="A204:A205"/>
    <mergeCell ref="A184:A187"/>
    <mergeCell ref="A151:A155"/>
    <mergeCell ref="A156:A158"/>
    <mergeCell ref="A159:A160"/>
    <mergeCell ref="A161:A164"/>
    <mergeCell ref="A165:A167"/>
    <mergeCell ref="A168:A169"/>
    <mergeCell ref="A170:A171"/>
    <mergeCell ref="A172:A174"/>
    <mergeCell ref="A175:A177"/>
    <mergeCell ref="A178:A180"/>
    <mergeCell ref="A181:A183"/>
    <mergeCell ref="A148:A150"/>
    <mergeCell ref="A108:A109"/>
    <mergeCell ref="A110:A112"/>
    <mergeCell ref="A113:A115"/>
    <mergeCell ref="A116:A120"/>
    <mergeCell ref="A121:A124"/>
    <mergeCell ref="A125:A128"/>
    <mergeCell ref="A129:A131"/>
    <mergeCell ref="A132:A135"/>
    <mergeCell ref="A136:A138"/>
    <mergeCell ref="A139:A143"/>
    <mergeCell ref="A144:A147"/>
    <mergeCell ref="A59:A60"/>
    <mergeCell ref="A61:A63"/>
    <mergeCell ref="A64:A68"/>
    <mergeCell ref="A69:A71"/>
    <mergeCell ref="A106:A107"/>
    <mergeCell ref="A76:A79"/>
    <mergeCell ref="A80:A81"/>
    <mergeCell ref="A82:A84"/>
    <mergeCell ref="A85:A87"/>
    <mergeCell ref="A88:A89"/>
    <mergeCell ref="A90:A92"/>
    <mergeCell ref="A93:A95"/>
    <mergeCell ref="A96:A97"/>
    <mergeCell ref="A98:A99"/>
    <mergeCell ref="A100:A101"/>
    <mergeCell ref="A102:A105"/>
    <mergeCell ref="A42:A45"/>
    <mergeCell ref="A46:A49"/>
    <mergeCell ref="A50:A52"/>
    <mergeCell ref="A53:A55"/>
    <mergeCell ref="A56:A58"/>
    <mergeCell ref="A72:A75"/>
    <mergeCell ref="A34:A38"/>
    <mergeCell ref="A1:H1"/>
    <mergeCell ref="A2:H2"/>
    <mergeCell ref="A32:A33"/>
    <mergeCell ref="A3:H3"/>
    <mergeCell ref="A7:A9"/>
    <mergeCell ref="A10:A11"/>
    <mergeCell ref="A12:A14"/>
    <mergeCell ref="A15:A16"/>
    <mergeCell ref="A17:A19"/>
    <mergeCell ref="A20:A21"/>
    <mergeCell ref="A22:A24"/>
    <mergeCell ref="A25:A27"/>
    <mergeCell ref="A28:A31"/>
    <mergeCell ref="A39:A4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opLeftCell="A266" workbookViewId="0">
      <selection activeCell="E224" sqref="E224"/>
    </sheetView>
  </sheetViews>
  <sheetFormatPr defaultRowHeight="15" x14ac:dyDescent="0.25"/>
  <cols>
    <col min="1" max="1" width="6.85546875" style="166" customWidth="1"/>
    <col min="2" max="2" width="8" style="166" customWidth="1"/>
    <col min="3" max="3" width="16.140625" style="166" bestFit="1" customWidth="1"/>
    <col min="4" max="4" width="36.5703125" style="166" bestFit="1" customWidth="1"/>
    <col min="5" max="5" width="16.5703125" style="166" bestFit="1" customWidth="1"/>
    <col min="6" max="6" width="13.5703125" style="166" bestFit="1" customWidth="1"/>
    <col min="7" max="7" width="14.85546875" style="166" bestFit="1" customWidth="1"/>
    <col min="8" max="8" width="22.140625" style="166" bestFit="1" customWidth="1"/>
    <col min="9" max="16384" width="9.140625" style="166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143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81"/>
    </row>
    <row r="6" spans="1:8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</row>
    <row r="8" spans="1:8" x14ac:dyDescent="0.25">
      <c r="A8" s="304">
        <v>1</v>
      </c>
      <c r="B8" s="2">
        <v>11</v>
      </c>
      <c r="C8" s="2">
        <v>2303</v>
      </c>
      <c r="D8" s="2" t="s">
        <v>20</v>
      </c>
      <c r="E8" s="4" t="s">
        <v>21</v>
      </c>
      <c r="F8" s="6">
        <v>1235053</v>
      </c>
      <c r="G8" s="8">
        <v>0</v>
      </c>
      <c r="H8" s="6">
        <v>19966</v>
      </c>
    </row>
    <row r="9" spans="1:8" x14ac:dyDescent="0.25">
      <c r="A9" s="305"/>
      <c r="B9" s="2"/>
      <c r="C9" s="2"/>
      <c r="D9" s="2"/>
      <c r="E9" s="3" t="s">
        <v>22</v>
      </c>
      <c r="F9" s="5">
        <v>994572</v>
      </c>
      <c r="G9" s="7">
        <v>0</v>
      </c>
      <c r="H9" s="7">
        <v>0</v>
      </c>
    </row>
    <row r="10" spans="1:8" x14ac:dyDescent="0.25">
      <c r="A10" s="306"/>
      <c r="B10" s="2"/>
      <c r="C10" s="2"/>
      <c r="D10" s="2"/>
      <c r="E10" s="3" t="s">
        <v>23</v>
      </c>
      <c r="F10" s="5">
        <v>240481</v>
      </c>
      <c r="G10" s="7">
        <v>0</v>
      </c>
      <c r="H10" s="5">
        <v>19966</v>
      </c>
    </row>
    <row r="11" spans="1:8" x14ac:dyDescent="0.25">
      <c r="A11" s="304">
        <v>2</v>
      </c>
      <c r="B11" s="2">
        <v>11</v>
      </c>
      <c r="C11" s="2">
        <v>4291</v>
      </c>
      <c r="D11" s="2" t="s">
        <v>24</v>
      </c>
      <c r="E11" s="4" t="s">
        <v>21</v>
      </c>
      <c r="F11" s="6">
        <v>11793</v>
      </c>
      <c r="G11" s="8">
        <v>0</v>
      </c>
      <c r="H11" s="8">
        <v>0</v>
      </c>
    </row>
    <row r="12" spans="1:8" x14ac:dyDescent="0.25">
      <c r="A12" s="306"/>
      <c r="B12" s="2"/>
      <c r="C12" s="2"/>
      <c r="D12" s="2"/>
      <c r="E12" s="3" t="s">
        <v>23</v>
      </c>
      <c r="F12" s="5">
        <v>11793</v>
      </c>
      <c r="G12" s="7">
        <v>0</v>
      </c>
      <c r="H12" s="7">
        <v>0</v>
      </c>
    </row>
    <row r="13" spans="1:8" x14ac:dyDescent="0.25">
      <c r="A13" s="304">
        <v>3</v>
      </c>
      <c r="B13" s="2">
        <v>13</v>
      </c>
      <c r="C13" s="2">
        <v>4279</v>
      </c>
      <c r="D13" s="2" t="s">
        <v>25</v>
      </c>
      <c r="E13" s="4" t="s">
        <v>21</v>
      </c>
      <c r="F13" s="6">
        <v>5250264</v>
      </c>
      <c r="G13" s="8">
        <v>0</v>
      </c>
      <c r="H13" s="6">
        <v>2778667</v>
      </c>
    </row>
    <row r="14" spans="1:8" x14ac:dyDescent="0.25">
      <c r="A14" s="305"/>
      <c r="B14" s="2"/>
      <c r="C14" s="2"/>
      <c r="D14" s="2"/>
      <c r="E14" s="3" t="s">
        <v>22</v>
      </c>
      <c r="F14" s="5">
        <v>2024518</v>
      </c>
      <c r="G14" s="7">
        <v>0</v>
      </c>
      <c r="H14" s="5">
        <v>546845</v>
      </c>
    </row>
    <row r="15" spans="1:8" x14ac:dyDescent="0.25">
      <c r="A15" s="306"/>
      <c r="B15" s="2"/>
      <c r="C15" s="2"/>
      <c r="D15" s="2"/>
      <c r="E15" s="3" t="s">
        <v>23</v>
      </c>
      <c r="F15" s="5">
        <v>3225746</v>
      </c>
      <c r="G15" s="7">
        <v>0</v>
      </c>
      <c r="H15" s="5">
        <v>2231822</v>
      </c>
    </row>
    <row r="16" spans="1:8" x14ac:dyDescent="0.25">
      <c r="A16" s="304">
        <v>4</v>
      </c>
      <c r="B16" s="2">
        <v>13</v>
      </c>
      <c r="C16" s="2">
        <v>4280</v>
      </c>
      <c r="D16" s="2" t="s">
        <v>26</v>
      </c>
      <c r="E16" s="4" t="s">
        <v>21</v>
      </c>
      <c r="F16" s="6">
        <v>28742</v>
      </c>
      <c r="G16" s="8">
        <v>0</v>
      </c>
      <c r="H16" s="8">
        <v>0</v>
      </c>
    </row>
    <row r="17" spans="1:8" x14ac:dyDescent="0.25">
      <c r="A17" s="306"/>
      <c r="B17" s="2"/>
      <c r="C17" s="2"/>
      <c r="D17" s="2"/>
      <c r="E17" s="3" t="s">
        <v>22</v>
      </c>
      <c r="F17" s="5">
        <v>28742</v>
      </c>
      <c r="G17" s="7">
        <v>0</v>
      </c>
      <c r="H17" s="7">
        <v>0</v>
      </c>
    </row>
    <row r="18" spans="1:8" x14ac:dyDescent="0.25">
      <c r="A18" s="304">
        <v>5</v>
      </c>
      <c r="B18" s="2">
        <v>13</v>
      </c>
      <c r="C18" s="2">
        <v>4281</v>
      </c>
      <c r="D18" s="2" t="s">
        <v>27</v>
      </c>
      <c r="E18" s="4" t="s">
        <v>21</v>
      </c>
      <c r="F18" s="6">
        <v>134450</v>
      </c>
      <c r="G18" s="8">
        <v>0</v>
      </c>
      <c r="H18" s="8">
        <v>0</v>
      </c>
    </row>
    <row r="19" spans="1:8" x14ac:dyDescent="0.25">
      <c r="A19" s="305"/>
      <c r="B19" s="2"/>
      <c r="C19" s="2"/>
      <c r="D19" s="2"/>
      <c r="E19" s="3" t="s">
        <v>22</v>
      </c>
      <c r="F19" s="5">
        <v>99336</v>
      </c>
      <c r="G19" s="7">
        <v>0</v>
      </c>
      <c r="H19" s="7">
        <v>0</v>
      </c>
    </row>
    <row r="20" spans="1:8" x14ac:dyDescent="0.25">
      <c r="A20" s="306"/>
      <c r="B20" s="2"/>
      <c r="C20" s="2"/>
      <c r="D20" s="2"/>
      <c r="E20" s="3" t="s">
        <v>23</v>
      </c>
      <c r="F20" s="5">
        <v>35114</v>
      </c>
      <c r="G20" s="7">
        <v>0</v>
      </c>
      <c r="H20" s="7">
        <v>0</v>
      </c>
    </row>
    <row r="21" spans="1:8" x14ac:dyDescent="0.25">
      <c r="A21" s="304">
        <v>6</v>
      </c>
      <c r="B21" s="2">
        <v>13</v>
      </c>
      <c r="C21" s="2">
        <v>4282</v>
      </c>
      <c r="D21" s="2" t="s">
        <v>28</v>
      </c>
      <c r="E21" s="4" t="s">
        <v>21</v>
      </c>
      <c r="F21" s="6">
        <v>465724</v>
      </c>
      <c r="G21" s="8">
        <v>0</v>
      </c>
      <c r="H21" s="6">
        <v>442304</v>
      </c>
    </row>
    <row r="22" spans="1:8" x14ac:dyDescent="0.25">
      <c r="A22" s="306"/>
      <c r="B22" s="2"/>
      <c r="C22" s="2"/>
      <c r="D22" s="2"/>
      <c r="E22" s="3" t="s">
        <v>22</v>
      </c>
      <c r="F22" s="5">
        <v>465724</v>
      </c>
      <c r="G22" s="7">
        <v>0</v>
      </c>
      <c r="H22" s="5">
        <v>442304</v>
      </c>
    </row>
    <row r="23" spans="1:8" x14ac:dyDescent="0.25">
      <c r="A23" s="304">
        <v>7</v>
      </c>
      <c r="B23" s="2">
        <v>13</v>
      </c>
      <c r="C23" s="2">
        <v>4283</v>
      </c>
      <c r="D23" s="2" t="s">
        <v>122</v>
      </c>
      <c r="E23" s="4" t="s">
        <v>21</v>
      </c>
      <c r="F23" s="6">
        <v>95621</v>
      </c>
      <c r="G23" s="8">
        <v>0</v>
      </c>
      <c r="H23" s="6">
        <v>84821</v>
      </c>
    </row>
    <row r="24" spans="1:8" x14ac:dyDescent="0.25">
      <c r="A24" s="305"/>
      <c r="B24" s="2"/>
      <c r="C24" s="2"/>
      <c r="D24" s="2"/>
      <c r="E24" s="3" t="s">
        <v>22</v>
      </c>
      <c r="F24" s="5">
        <v>10800</v>
      </c>
      <c r="G24" s="7">
        <v>0</v>
      </c>
      <c r="H24" s="7">
        <v>0</v>
      </c>
    </row>
    <row r="25" spans="1:8" x14ac:dyDescent="0.25">
      <c r="A25" s="306"/>
      <c r="B25" s="2"/>
      <c r="C25" s="2"/>
      <c r="D25" s="2"/>
      <c r="E25" s="3" t="s">
        <v>23</v>
      </c>
      <c r="F25" s="5">
        <v>84821</v>
      </c>
      <c r="G25" s="7">
        <v>0</v>
      </c>
      <c r="H25" s="5">
        <v>84821</v>
      </c>
    </row>
    <row r="26" spans="1:8" x14ac:dyDescent="0.25">
      <c r="A26" s="304">
        <v>8</v>
      </c>
      <c r="B26" s="2">
        <v>14</v>
      </c>
      <c r="C26" s="2">
        <v>4269</v>
      </c>
      <c r="D26" s="2" t="s">
        <v>30</v>
      </c>
      <c r="E26" s="4" t="s">
        <v>21</v>
      </c>
      <c r="F26" s="6">
        <v>1158320</v>
      </c>
      <c r="G26" s="8">
        <v>0</v>
      </c>
      <c r="H26" s="8">
        <v>0</v>
      </c>
    </row>
    <row r="27" spans="1:8" x14ac:dyDescent="0.25">
      <c r="A27" s="305"/>
      <c r="B27" s="2"/>
      <c r="C27" s="2"/>
      <c r="D27" s="2"/>
      <c r="E27" s="3" t="s">
        <v>22</v>
      </c>
      <c r="F27" s="5">
        <v>789104</v>
      </c>
      <c r="G27" s="7">
        <v>0</v>
      </c>
      <c r="H27" s="7">
        <v>0</v>
      </c>
    </row>
    <row r="28" spans="1:8" x14ac:dyDescent="0.25">
      <c r="A28" s="306"/>
      <c r="B28" s="2"/>
      <c r="C28" s="2"/>
      <c r="D28" s="2"/>
      <c r="E28" s="3" t="s">
        <v>23</v>
      </c>
      <c r="F28" s="5">
        <v>369216</v>
      </c>
      <c r="G28" s="7">
        <v>0</v>
      </c>
      <c r="H28" s="7">
        <v>0</v>
      </c>
    </row>
    <row r="29" spans="1:8" x14ac:dyDescent="0.25">
      <c r="A29" s="304">
        <v>9</v>
      </c>
      <c r="B29" s="2">
        <v>15</v>
      </c>
      <c r="C29" s="2">
        <v>2033</v>
      </c>
      <c r="D29" s="2" t="s">
        <v>31</v>
      </c>
      <c r="E29" s="4" t="s">
        <v>21</v>
      </c>
      <c r="F29" s="6">
        <v>1308589</v>
      </c>
      <c r="G29" s="8">
        <v>0</v>
      </c>
      <c r="H29" s="6">
        <v>333844</v>
      </c>
    </row>
    <row r="30" spans="1:8" x14ac:dyDescent="0.25">
      <c r="A30" s="305"/>
      <c r="B30" s="2"/>
      <c r="C30" s="2"/>
      <c r="D30" s="2"/>
      <c r="E30" s="3" t="s">
        <v>35</v>
      </c>
      <c r="F30" s="5">
        <v>397816</v>
      </c>
      <c r="G30" s="7">
        <v>0</v>
      </c>
      <c r="H30" s="7">
        <v>0</v>
      </c>
    </row>
    <row r="31" spans="1:8" x14ac:dyDescent="0.25">
      <c r="A31" s="305"/>
      <c r="B31" s="2"/>
      <c r="C31" s="2"/>
      <c r="D31" s="2"/>
      <c r="E31" s="3" t="s">
        <v>22</v>
      </c>
      <c r="F31" s="5">
        <v>379225</v>
      </c>
      <c r="G31" s="7">
        <v>0</v>
      </c>
      <c r="H31" s="7">
        <v>0</v>
      </c>
    </row>
    <row r="32" spans="1:8" x14ac:dyDescent="0.25">
      <c r="A32" s="306"/>
      <c r="B32" s="2"/>
      <c r="C32" s="2"/>
      <c r="D32" s="2"/>
      <c r="E32" s="3" t="s">
        <v>23</v>
      </c>
      <c r="F32" s="5">
        <v>531548</v>
      </c>
      <c r="G32" s="7">
        <v>0</v>
      </c>
      <c r="H32" s="5">
        <v>333844</v>
      </c>
    </row>
    <row r="33" spans="1:8" x14ac:dyDescent="0.25">
      <c r="A33" s="304">
        <v>10</v>
      </c>
      <c r="B33" s="2">
        <v>15</v>
      </c>
      <c r="C33" s="2">
        <v>4352</v>
      </c>
      <c r="D33" s="2" t="s">
        <v>32</v>
      </c>
      <c r="E33" s="4" t="s">
        <v>21</v>
      </c>
      <c r="F33" s="6">
        <v>936018</v>
      </c>
      <c r="G33" s="8">
        <v>0</v>
      </c>
      <c r="H33" s="8">
        <v>-111</v>
      </c>
    </row>
    <row r="34" spans="1:8" x14ac:dyDescent="0.25">
      <c r="A34" s="306"/>
      <c r="B34" s="2"/>
      <c r="C34" s="2"/>
      <c r="D34" s="2"/>
      <c r="E34" s="3" t="s">
        <v>22</v>
      </c>
      <c r="F34" s="5">
        <v>936018</v>
      </c>
      <c r="G34" s="7">
        <v>0</v>
      </c>
      <c r="H34" s="7">
        <v>-111</v>
      </c>
    </row>
    <row r="35" spans="1:8" x14ac:dyDescent="0.25">
      <c r="A35" s="304">
        <v>11</v>
      </c>
      <c r="B35" s="2">
        <v>15</v>
      </c>
      <c r="C35" s="2">
        <v>901</v>
      </c>
      <c r="D35" s="2" t="s">
        <v>33</v>
      </c>
      <c r="E35" s="4" t="s">
        <v>21</v>
      </c>
      <c r="F35" s="6">
        <v>61921119</v>
      </c>
      <c r="G35" s="8">
        <v>0</v>
      </c>
      <c r="H35" s="6">
        <v>21809217</v>
      </c>
    </row>
    <row r="36" spans="1:8" x14ac:dyDescent="0.25">
      <c r="A36" s="305"/>
      <c r="B36" s="2"/>
      <c r="C36" s="2"/>
      <c r="D36" s="2"/>
      <c r="E36" s="3" t="s">
        <v>34</v>
      </c>
      <c r="F36" s="5">
        <v>18231321</v>
      </c>
      <c r="G36" s="7">
        <v>0</v>
      </c>
      <c r="H36" s="7">
        <v>0</v>
      </c>
    </row>
    <row r="37" spans="1:8" x14ac:dyDescent="0.25">
      <c r="A37" s="305"/>
      <c r="B37" s="2"/>
      <c r="C37" s="2"/>
      <c r="D37" s="2"/>
      <c r="E37" s="3" t="s">
        <v>35</v>
      </c>
      <c r="F37" s="5">
        <v>423918</v>
      </c>
      <c r="G37" s="7">
        <v>0</v>
      </c>
      <c r="H37" s="5">
        <v>26512</v>
      </c>
    </row>
    <row r="38" spans="1:8" x14ac:dyDescent="0.25">
      <c r="A38" s="305"/>
      <c r="B38" s="2"/>
      <c r="C38" s="2"/>
      <c r="D38" s="2"/>
      <c r="E38" s="3" t="s">
        <v>22</v>
      </c>
      <c r="F38" s="5">
        <v>12385905</v>
      </c>
      <c r="G38" s="7">
        <v>0</v>
      </c>
      <c r="H38" s="5">
        <v>331219</v>
      </c>
    </row>
    <row r="39" spans="1:8" x14ac:dyDescent="0.25">
      <c r="A39" s="306"/>
      <c r="B39" s="2"/>
      <c r="C39" s="2"/>
      <c r="D39" s="2"/>
      <c r="E39" s="3" t="s">
        <v>23</v>
      </c>
      <c r="F39" s="5">
        <v>30879975</v>
      </c>
      <c r="G39" s="7">
        <v>0</v>
      </c>
      <c r="H39" s="5">
        <v>21451486</v>
      </c>
    </row>
    <row r="40" spans="1:8" x14ac:dyDescent="0.25">
      <c r="A40" s="304">
        <v>12</v>
      </c>
      <c r="B40" s="2">
        <v>16</v>
      </c>
      <c r="C40" s="2">
        <v>2525</v>
      </c>
      <c r="D40" s="2" t="s">
        <v>36</v>
      </c>
      <c r="E40" s="4" t="s">
        <v>21</v>
      </c>
      <c r="F40" s="6">
        <v>1887883</v>
      </c>
      <c r="G40" s="8">
        <v>0</v>
      </c>
      <c r="H40" s="8">
        <v>0</v>
      </c>
    </row>
    <row r="41" spans="1:8" x14ac:dyDescent="0.25">
      <c r="A41" s="305"/>
      <c r="B41" s="2"/>
      <c r="C41" s="2"/>
      <c r="D41" s="2"/>
      <c r="E41" s="3" t="s">
        <v>22</v>
      </c>
      <c r="F41" s="5">
        <v>1828763</v>
      </c>
      <c r="G41" s="7">
        <v>0</v>
      </c>
      <c r="H41" s="7">
        <v>0</v>
      </c>
    </row>
    <row r="42" spans="1:8" x14ac:dyDescent="0.25">
      <c r="A42" s="306"/>
      <c r="B42" s="2"/>
      <c r="C42" s="2"/>
      <c r="D42" s="2"/>
      <c r="E42" s="3" t="s">
        <v>23</v>
      </c>
      <c r="F42" s="5">
        <v>59120</v>
      </c>
      <c r="G42" s="7">
        <v>0</v>
      </c>
      <c r="H42" s="7">
        <v>0</v>
      </c>
    </row>
    <row r="43" spans="1:8" x14ac:dyDescent="0.25">
      <c r="A43" s="304">
        <v>13</v>
      </c>
      <c r="B43" s="2">
        <v>18</v>
      </c>
      <c r="C43" s="2">
        <v>4112</v>
      </c>
      <c r="D43" s="2" t="s">
        <v>37</v>
      </c>
      <c r="E43" s="4" t="s">
        <v>21</v>
      </c>
      <c r="F43" s="6">
        <v>17867821</v>
      </c>
      <c r="G43" s="8">
        <v>0</v>
      </c>
      <c r="H43" s="6">
        <v>10006157</v>
      </c>
    </row>
    <row r="44" spans="1:8" x14ac:dyDescent="0.25">
      <c r="A44" s="305"/>
      <c r="B44" s="2"/>
      <c r="C44" s="2"/>
      <c r="D44" s="2"/>
      <c r="E44" s="3" t="s">
        <v>34</v>
      </c>
      <c r="F44" s="5">
        <v>246136</v>
      </c>
      <c r="G44" s="7">
        <v>0</v>
      </c>
      <c r="H44" s="7">
        <v>0</v>
      </c>
    </row>
    <row r="45" spans="1:8" x14ac:dyDescent="0.25">
      <c r="A45" s="305"/>
      <c r="B45" s="2"/>
      <c r="C45" s="2"/>
      <c r="D45" s="2"/>
      <c r="E45" s="3" t="s">
        <v>22</v>
      </c>
      <c r="F45" s="5">
        <v>4732814</v>
      </c>
      <c r="G45" s="7">
        <v>0</v>
      </c>
      <c r="H45" s="7">
        <v>0</v>
      </c>
    </row>
    <row r="46" spans="1:8" x14ac:dyDescent="0.25">
      <c r="A46" s="306"/>
      <c r="B46" s="2"/>
      <c r="C46" s="2"/>
      <c r="D46" s="2"/>
      <c r="E46" s="3" t="s">
        <v>23</v>
      </c>
      <c r="F46" s="5">
        <v>12888871</v>
      </c>
      <c r="G46" s="7">
        <v>0</v>
      </c>
      <c r="H46" s="5">
        <v>10006157</v>
      </c>
    </row>
    <row r="47" spans="1:8" x14ac:dyDescent="0.25">
      <c r="A47" s="304">
        <v>14</v>
      </c>
      <c r="B47" s="2">
        <v>31</v>
      </c>
      <c r="C47" s="2">
        <v>2548</v>
      </c>
      <c r="D47" s="2" t="s">
        <v>38</v>
      </c>
      <c r="E47" s="4" t="s">
        <v>21</v>
      </c>
      <c r="F47" s="6">
        <v>3219201</v>
      </c>
      <c r="G47" s="8">
        <v>0</v>
      </c>
      <c r="H47" s="8">
        <v>0</v>
      </c>
    </row>
    <row r="48" spans="1:8" x14ac:dyDescent="0.25">
      <c r="A48" s="305"/>
      <c r="B48" s="2"/>
      <c r="C48" s="2"/>
      <c r="D48" s="2"/>
      <c r="E48" s="3" t="s">
        <v>35</v>
      </c>
      <c r="F48" s="5">
        <v>624608</v>
      </c>
      <c r="G48" s="7">
        <v>0</v>
      </c>
      <c r="H48" s="7">
        <v>0</v>
      </c>
    </row>
    <row r="49" spans="1:8" x14ac:dyDescent="0.25">
      <c r="A49" s="305"/>
      <c r="B49" s="2"/>
      <c r="C49" s="2"/>
      <c r="D49" s="2"/>
      <c r="E49" s="3" t="s">
        <v>22</v>
      </c>
      <c r="F49" s="5">
        <v>2337866</v>
      </c>
      <c r="G49" s="7">
        <v>0</v>
      </c>
      <c r="H49" s="7">
        <v>0</v>
      </c>
    </row>
    <row r="50" spans="1:8" x14ac:dyDescent="0.25">
      <c r="A50" s="306"/>
      <c r="B50" s="2"/>
      <c r="C50" s="2"/>
      <c r="D50" s="2"/>
      <c r="E50" s="3" t="s">
        <v>23</v>
      </c>
      <c r="F50" s="5">
        <v>256727</v>
      </c>
      <c r="G50" s="7">
        <v>0</v>
      </c>
      <c r="H50" s="7">
        <v>0</v>
      </c>
    </row>
    <row r="51" spans="1:8" x14ac:dyDescent="0.25">
      <c r="A51" s="304">
        <v>15</v>
      </c>
      <c r="B51" s="2">
        <v>31</v>
      </c>
      <c r="C51" s="2">
        <v>2550</v>
      </c>
      <c r="D51" s="2" t="s">
        <v>39</v>
      </c>
      <c r="E51" s="4" t="s">
        <v>21</v>
      </c>
      <c r="F51" s="6">
        <v>290208</v>
      </c>
      <c r="G51" s="8">
        <v>0</v>
      </c>
      <c r="H51" s="6">
        <v>205602</v>
      </c>
    </row>
    <row r="52" spans="1:8" x14ac:dyDescent="0.25">
      <c r="A52" s="305"/>
      <c r="B52" s="2"/>
      <c r="C52" s="2"/>
      <c r="D52" s="2"/>
      <c r="E52" s="3" t="s">
        <v>22</v>
      </c>
      <c r="F52" s="5">
        <v>76796</v>
      </c>
      <c r="G52" s="7">
        <v>0</v>
      </c>
      <c r="H52" s="7">
        <v>0</v>
      </c>
    </row>
    <row r="53" spans="1:8" x14ac:dyDescent="0.25">
      <c r="A53" s="306"/>
      <c r="B53" s="2"/>
      <c r="C53" s="2"/>
      <c r="D53" s="2"/>
      <c r="E53" s="3" t="s">
        <v>23</v>
      </c>
      <c r="F53" s="5">
        <v>213412</v>
      </c>
      <c r="G53" s="7">
        <v>0</v>
      </c>
      <c r="H53" s="5">
        <v>205602</v>
      </c>
    </row>
    <row r="54" spans="1:8" x14ac:dyDescent="0.25">
      <c r="A54" s="304">
        <v>16</v>
      </c>
      <c r="B54" s="2">
        <v>31</v>
      </c>
      <c r="C54" s="2">
        <v>2551</v>
      </c>
      <c r="D54" s="2" t="s">
        <v>40</v>
      </c>
      <c r="E54" s="4" t="s">
        <v>21</v>
      </c>
      <c r="F54" s="6">
        <v>4076671</v>
      </c>
      <c r="G54" s="8">
        <v>0</v>
      </c>
      <c r="H54" s="8">
        <v>0</v>
      </c>
    </row>
    <row r="55" spans="1:8" x14ac:dyDescent="0.25">
      <c r="A55" s="305"/>
      <c r="B55" s="2"/>
      <c r="C55" s="2"/>
      <c r="D55" s="2"/>
      <c r="E55" s="3" t="s">
        <v>34</v>
      </c>
      <c r="F55" s="5">
        <v>53769</v>
      </c>
      <c r="G55" s="7">
        <v>0</v>
      </c>
      <c r="H55" s="7">
        <v>0</v>
      </c>
    </row>
    <row r="56" spans="1:8" x14ac:dyDescent="0.25">
      <c r="A56" s="306"/>
      <c r="B56" s="2"/>
      <c r="C56" s="2"/>
      <c r="D56" s="2"/>
      <c r="E56" s="3" t="s">
        <v>22</v>
      </c>
      <c r="F56" s="5">
        <v>4022902</v>
      </c>
      <c r="G56" s="7">
        <v>0</v>
      </c>
      <c r="H56" s="7">
        <v>0</v>
      </c>
    </row>
    <row r="57" spans="1:8" x14ac:dyDescent="0.25">
      <c r="A57" s="304">
        <v>17</v>
      </c>
      <c r="B57" s="2">
        <v>31</v>
      </c>
      <c r="C57" s="2">
        <v>2554</v>
      </c>
      <c r="D57" s="2" t="s">
        <v>41</v>
      </c>
      <c r="E57" s="4" t="s">
        <v>21</v>
      </c>
      <c r="F57" s="6">
        <v>419360</v>
      </c>
      <c r="G57" s="8">
        <v>0</v>
      </c>
      <c r="H57" s="8">
        <v>0</v>
      </c>
    </row>
    <row r="58" spans="1:8" x14ac:dyDescent="0.25">
      <c r="A58" s="305"/>
      <c r="B58" s="2"/>
      <c r="C58" s="2"/>
      <c r="D58" s="2"/>
      <c r="E58" s="3" t="s">
        <v>22</v>
      </c>
      <c r="F58" s="5">
        <v>404112</v>
      </c>
      <c r="G58" s="7">
        <v>0</v>
      </c>
      <c r="H58" s="7">
        <v>0</v>
      </c>
    </row>
    <row r="59" spans="1:8" x14ac:dyDescent="0.25">
      <c r="A59" s="306"/>
      <c r="B59" s="2"/>
      <c r="C59" s="2"/>
      <c r="D59" s="2"/>
      <c r="E59" s="3" t="s">
        <v>23</v>
      </c>
      <c r="F59" s="5">
        <v>15248</v>
      </c>
      <c r="G59" s="7">
        <v>0</v>
      </c>
      <c r="H59" s="7">
        <v>0</v>
      </c>
    </row>
    <row r="60" spans="1:8" x14ac:dyDescent="0.25">
      <c r="A60" s="304">
        <v>18</v>
      </c>
      <c r="B60" s="2">
        <v>31</v>
      </c>
      <c r="C60" s="2">
        <v>2557</v>
      </c>
      <c r="D60" s="2" t="s">
        <v>40</v>
      </c>
      <c r="E60" s="4" t="s">
        <v>21</v>
      </c>
      <c r="F60" s="6">
        <v>1028386</v>
      </c>
      <c r="G60" s="8">
        <v>0</v>
      </c>
      <c r="H60" s="8">
        <v>0</v>
      </c>
    </row>
    <row r="61" spans="1:8" x14ac:dyDescent="0.25">
      <c r="A61" s="306"/>
      <c r="B61" s="2"/>
      <c r="C61" s="2"/>
      <c r="D61" s="2"/>
      <c r="E61" s="3" t="s">
        <v>22</v>
      </c>
      <c r="F61" s="5">
        <v>1028386</v>
      </c>
      <c r="G61" s="7">
        <v>0</v>
      </c>
      <c r="H61" s="7">
        <v>0</v>
      </c>
    </row>
    <row r="62" spans="1:8" x14ac:dyDescent="0.25">
      <c r="A62" s="304">
        <v>19</v>
      </c>
      <c r="B62" s="2">
        <v>31</v>
      </c>
      <c r="C62" s="2">
        <v>2558</v>
      </c>
      <c r="D62" s="2" t="s">
        <v>42</v>
      </c>
      <c r="E62" s="4" t="s">
        <v>21</v>
      </c>
      <c r="F62" s="6">
        <v>3711452</v>
      </c>
      <c r="G62" s="8">
        <v>0</v>
      </c>
      <c r="H62" s="8">
        <v>0</v>
      </c>
    </row>
    <row r="63" spans="1:8" x14ac:dyDescent="0.25">
      <c r="A63" s="305"/>
      <c r="B63" s="2"/>
      <c r="C63" s="2"/>
      <c r="D63" s="2"/>
      <c r="E63" s="3" t="s">
        <v>34</v>
      </c>
      <c r="F63" s="5">
        <v>3629040</v>
      </c>
      <c r="G63" s="7">
        <v>0</v>
      </c>
      <c r="H63" s="7">
        <v>0</v>
      </c>
    </row>
    <row r="64" spans="1:8" x14ac:dyDescent="0.25">
      <c r="A64" s="306"/>
      <c r="B64" s="2"/>
      <c r="C64" s="2"/>
      <c r="D64" s="2"/>
      <c r="E64" s="3" t="s">
        <v>22</v>
      </c>
      <c r="F64" s="5">
        <v>82412</v>
      </c>
      <c r="G64" s="7">
        <v>0</v>
      </c>
      <c r="H64" s="7">
        <v>0</v>
      </c>
    </row>
    <row r="65" spans="1:8" x14ac:dyDescent="0.25">
      <c r="A65" s="304">
        <v>20</v>
      </c>
      <c r="B65" s="2">
        <v>31</v>
      </c>
      <c r="C65" s="2">
        <v>2562</v>
      </c>
      <c r="D65" s="2" t="s">
        <v>43</v>
      </c>
      <c r="E65" s="4" t="s">
        <v>21</v>
      </c>
      <c r="F65" s="6">
        <v>5350373</v>
      </c>
      <c r="G65" s="8">
        <v>0</v>
      </c>
      <c r="H65" s="6">
        <v>205672</v>
      </c>
    </row>
    <row r="66" spans="1:8" x14ac:dyDescent="0.25">
      <c r="A66" s="305"/>
      <c r="B66" s="2"/>
      <c r="C66" s="2"/>
      <c r="D66" s="2"/>
      <c r="E66" s="3" t="s">
        <v>34</v>
      </c>
      <c r="F66" s="5">
        <v>2217406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2"/>
      <c r="E67" s="3" t="s">
        <v>35</v>
      </c>
      <c r="F67" s="5">
        <v>207888</v>
      </c>
      <c r="G67" s="7">
        <v>0</v>
      </c>
      <c r="H67" s="7">
        <v>0</v>
      </c>
    </row>
    <row r="68" spans="1:8" x14ac:dyDescent="0.25">
      <c r="A68" s="305"/>
      <c r="B68" s="2"/>
      <c r="C68" s="2"/>
      <c r="D68" s="2"/>
      <c r="E68" s="3" t="s">
        <v>22</v>
      </c>
      <c r="F68" s="5">
        <v>2070024</v>
      </c>
      <c r="G68" s="7">
        <v>0</v>
      </c>
      <c r="H68" s="7">
        <v>0</v>
      </c>
    </row>
    <row r="69" spans="1:8" x14ac:dyDescent="0.25">
      <c r="A69" s="306"/>
      <c r="B69" s="2"/>
      <c r="C69" s="2"/>
      <c r="D69" s="2"/>
      <c r="E69" s="3" t="s">
        <v>23</v>
      </c>
      <c r="F69" s="5">
        <v>855055</v>
      </c>
      <c r="G69" s="7">
        <v>0</v>
      </c>
      <c r="H69" s="5">
        <v>205672</v>
      </c>
    </row>
    <row r="70" spans="1:8" x14ac:dyDescent="0.25">
      <c r="A70" s="304">
        <v>21</v>
      </c>
      <c r="B70" s="2">
        <v>31</v>
      </c>
      <c r="C70" s="2">
        <v>3213</v>
      </c>
      <c r="D70" s="2" t="s">
        <v>124</v>
      </c>
      <c r="E70" s="4" t="s">
        <v>21</v>
      </c>
      <c r="F70" s="6">
        <v>1932908</v>
      </c>
      <c r="G70" s="8">
        <v>0</v>
      </c>
      <c r="H70" s="8">
        <v>0</v>
      </c>
    </row>
    <row r="71" spans="1:8" x14ac:dyDescent="0.25">
      <c r="A71" s="305"/>
      <c r="B71" s="2"/>
      <c r="C71" s="2"/>
      <c r="D71" s="2"/>
      <c r="E71" s="3" t="s">
        <v>34</v>
      </c>
      <c r="F71" s="5">
        <v>1408218</v>
      </c>
      <c r="G71" s="7">
        <v>0</v>
      </c>
      <c r="H71" s="7">
        <v>0</v>
      </c>
    </row>
    <row r="72" spans="1:8" x14ac:dyDescent="0.25">
      <c r="A72" s="306"/>
      <c r="B72" s="2"/>
      <c r="C72" s="2"/>
      <c r="D72" s="2"/>
      <c r="E72" s="3" t="s">
        <v>35</v>
      </c>
      <c r="F72" s="5">
        <v>524690</v>
      </c>
      <c r="G72" s="7">
        <v>0</v>
      </c>
      <c r="H72" s="7">
        <v>0</v>
      </c>
    </row>
    <row r="73" spans="1:8" x14ac:dyDescent="0.25">
      <c r="A73" s="304">
        <v>22</v>
      </c>
      <c r="B73" s="2">
        <v>31</v>
      </c>
      <c r="C73" s="2">
        <v>3300</v>
      </c>
      <c r="D73" s="2" t="s">
        <v>44</v>
      </c>
      <c r="E73" s="4" t="s">
        <v>21</v>
      </c>
      <c r="F73" s="6">
        <v>485303</v>
      </c>
      <c r="G73" s="8">
        <v>0</v>
      </c>
      <c r="H73" s="8">
        <v>0</v>
      </c>
    </row>
    <row r="74" spans="1:8" x14ac:dyDescent="0.25">
      <c r="A74" s="305"/>
      <c r="B74" s="2"/>
      <c r="C74" s="2"/>
      <c r="D74" s="2"/>
      <c r="E74" s="3" t="s">
        <v>35</v>
      </c>
      <c r="F74" s="5">
        <v>128705</v>
      </c>
      <c r="G74" s="7">
        <v>0</v>
      </c>
      <c r="H74" s="7">
        <v>0</v>
      </c>
    </row>
    <row r="75" spans="1:8" x14ac:dyDescent="0.25">
      <c r="A75" s="305"/>
      <c r="B75" s="2"/>
      <c r="C75" s="2"/>
      <c r="D75" s="2"/>
      <c r="E75" s="3" t="s">
        <v>22</v>
      </c>
      <c r="F75" s="5">
        <v>326719</v>
      </c>
      <c r="G75" s="7">
        <v>0</v>
      </c>
      <c r="H75" s="7">
        <v>0</v>
      </c>
    </row>
    <row r="76" spans="1:8" x14ac:dyDescent="0.25">
      <c r="A76" s="306"/>
      <c r="B76" s="2"/>
      <c r="C76" s="2"/>
      <c r="D76" s="2"/>
      <c r="E76" s="3" t="s">
        <v>23</v>
      </c>
      <c r="F76" s="5">
        <v>29879</v>
      </c>
      <c r="G76" s="7">
        <v>0</v>
      </c>
      <c r="H76" s="7">
        <v>0</v>
      </c>
    </row>
    <row r="77" spans="1:8" x14ac:dyDescent="0.25">
      <c r="A77" s="304">
        <v>23</v>
      </c>
      <c r="B77" s="2">
        <v>31</v>
      </c>
      <c r="C77" s="2">
        <v>3301</v>
      </c>
      <c r="D77" s="2" t="s">
        <v>45</v>
      </c>
      <c r="E77" s="4" t="s">
        <v>21</v>
      </c>
      <c r="F77" s="6">
        <v>668479</v>
      </c>
      <c r="G77" s="8">
        <v>0</v>
      </c>
      <c r="H77" s="8">
        <v>0</v>
      </c>
    </row>
    <row r="78" spans="1:8" x14ac:dyDescent="0.25">
      <c r="A78" s="305"/>
      <c r="B78" s="2"/>
      <c r="C78" s="2"/>
      <c r="D78" s="2"/>
      <c r="E78" s="3" t="s">
        <v>35</v>
      </c>
      <c r="F78" s="5">
        <v>109500</v>
      </c>
      <c r="G78" s="7">
        <v>0</v>
      </c>
      <c r="H78" s="7">
        <v>0</v>
      </c>
    </row>
    <row r="79" spans="1:8" x14ac:dyDescent="0.25">
      <c r="A79" s="305"/>
      <c r="B79" s="2"/>
      <c r="C79" s="2"/>
      <c r="D79" s="2"/>
      <c r="E79" s="3" t="s">
        <v>22</v>
      </c>
      <c r="F79" s="5">
        <v>549915</v>
      </c>
      <c r="G79" s="7">
        <v>0</v>
      </c>
      <c r="H79" s="7">
        <v>0</v>
      </c>
    </row>
    <row r="80" spans="1:8" x14ac:dyDescent="0.25">
      <c r="A80" s="306"/>
      <c r="B80" s="2"/>
      <c r="C80" s="2"/>
      <c r="D80" s="2"/>
      <c r="E80" s="3" t="s">
        <v>23</v>
      </c>
      <c r="F80" s="5">
        <v>9064</v>
      </c>
      <c r="G80" s="7">
        <v>0</v>
      </c>
      <c r="H80" s="7">
        <v>0</v>
      </c>
    </row>
    <row r="81" spans="1:8" x14ac:dyDescent="0.25">
      <c r="A81" s="304">
        <v>24</v>
      </c>
      <c r="B81" s="2">
        <v>31</v>
      </c>
      <c r="C81" s="2">
        <v>3303</v>
      </c>
      <c r="D81" s="2" t="s">
        <v>46</v>
      </c>
      <c r="E81" s="4" t="s">
        <v>21</v>
      </c>
      <c r="F81" s="6">
        <v>162832</v>
      </c>
      <c r="G81" s="8">
        <v>0</v>
      </c>
      <c r="H81" s="8">
        <v>0</v>
      </c>
    </row>
    <row r="82" spans="1:8" x14ac:dyDescent="0.25">
      <c r="A82" s="306"/>
      <c r="B82" s="2"/>
      <c r="C82" s="2"/>
      <c r="D82" s="2"/>
      <c r="E82" s="3" t="s">
        <v>22</v>
      </c>
      <c r="F82" s="5">
        <v>162832</v>
      </c>
      <c r="G82" s="7">
        <v>0</v>
      </c>
      <c r="H82" s="7">
        <v>0</v>
      </c>
    </row>
    <row r="83" spans="1:8" x14ac:dyDescent="0.25">
      <c r="A83" s="304">
        <v>25</v>
      </c>
      <c r="B83" s="2">
        <v>31</v>
      </c>
      <c r="C83" s="2">
        <v>3305</v>
      </c>
      <c r="D83" s="2" t="s">
        <v>48</v>
      </c>
      <c r="E83" s="4" t="s">
        <v>21</v>
      </c>
      <c r="F83" s="6">
        <v>132144</v>
      </c>
      <c r="G83" s="8">
        <v>0</v>
      </c>
      <c r="H83" s="8">
        <v>0</v>
      </c>
    </row>
    <row r="84" spans="1:8" x14ac:dyDescent="0.25">
      <c r="A84" s="305"/>
      <c r="B84" s="2"/>
      <c r="C84" s="2"/>
      <c r="D84" s="2"/>
      <c r="E84" s="3" t="s">
        <v>22</v>
      </c>
      <c r="F84" s="5">
        <v>131516</v>
      </c>
      <c r="G84" s="7">
        <v>0</v>
      </c>
      <c r="H84" s="7">
        <v>0</v>
      </c>
    </row>
    <row r="85" spans="1:8" x14ac:dyDescent="0.25">
      <c r="A85" s="306"/>
      <c r="B85" s="2"/>
      <c r="C85" s="2"/>
      <c r="D85" s="2"/>
      <c r="E85" s="3" t="s">
        <v>23</v>
      </c>
      <c r="F85" s="7">
        <v>628</v>
      </c>
      <c r="G85" s="7">
        <v>0</v>
      </c>
      <c r="H85" s="7">
        <v>0</v>
      </c>
    </row>
    <row r="86" spans="1:8" x14ac:dyDescent="0.25">
      <c r="A86" s="304">
        <v>26</v>
      </c>
      <c r="B86" s="2">
        <v>31</v>
      </c>
      <c r="C86" s="2">
        <v>3308</v>
      </c>
      <c r="D86" s="2" t="s">
        <v>49</v>
      </c>
      <c r="E86" s="4" t="s">
        <v>21</v>
      </c>
      <c r="F86" s="6">
        <v>8452546</v>
      </c>
      <c r="G86" s="6">
        <v>13550</v>
      </c>
      <c r="H86" s="6">
        <v>3787132</v>
      </c>
    </row>
    <row r="87" spans="1:8" x14ac:dyDescent="0.25">
      <c r="A87" s="305"/>
      <c r="B87" s="2"/>
      <c r="C87" s="2"/>
      <c r="D87" s="2"/>
      <c r="E87" s="3" t="s">
        <v>22</v>
      </c>
      <c r="F87" s="5">
        <v>1518798</v>
      </c>
      <c r="G87" s="5">
        <v>2679</v>
      </c>
      <c r="H87" s="7">
        <v>0</v>
      </c>
    </row>
    <row r="88" spans="1:8" x14ac:dyDescent="0.25">
      <c r="A88" s="306"/>
      <c r="B88" s="2"/>
      <c r="C88" s="2"/>
      <c r="D88" s="2"/>
      <c r="E88" s="3" t="s">
        <v>23</v>
      </c>
      <c r="F88" s="5">
        <v>6933748</v>
      </c>
      <c r="G88" s="5">
        <v>10871</v>
      </c>
      <c r="H88" s="5">
        <v>3787132</v>
      </c>
    </row>
    <row r="89" spans="1:8" x14ac:dyDescent="0.25">
      <c r="A89" s="304">
        <v>27</v>
      </c>
      <c r="B89" s="2">
        <v>31</v>
      </c>
      <c r="C89" s="2">
        <v>3309</v>
      </c>
      <c r="D89" s="2" t="s">
        <v>50</v>
      </c>
      <c r="E89" s="4" t="s">
        <v>21</v>
      </c>
      <c r="F89" s="6">
        <v>91185</v>
      </c>
      <c r="G89" s="8">
        <v>0</v>
      </c>
      <c r="H89" s="8">
        <v>0</v>
      </c>
    </row>
    <row r="90" spans="1:8" x14ac:dyDescent="0.25">
      <c r="A90" s="306"/>
      <c r="B90" s="2"/>
      <c r="C90" s="2"/>
      <c r="D90" s="2"/>
      <c r="E90" s="3" t="s">
        <v>22</v>
      </c>
      <c r="F90" s="5">
        <v>91185</v>
      </c>
      <c r="G90" s="7">
        <v>0</v>
      </c>
      <c r="H90" s="7">
        <v>0</v>
      </c>
    </row>
    <row r="91" spans="1:8" x14ac:dyDescent="0.25">
      <c r="A91" s="304">
        <v>28</v>
      </c>
      <c r="B91" s="2">
        <v>31</v>
      </c>
      <c r="C91" s="2">
        <v>4160</v>
      </c>
      <c r="D91" s="2" t="s">
        <v>51</v>
      </c>
      <c r="E91" s="4" t="s">
        <v>21</v>
      </c>
      <c r="F91" s="6">
        <v>656388</v>
      </c>
      <c r="G91" s="8">
        <v>0</v>
      </c>
      <c r="H91" s="8">
        <v>0</v>
      </c>
    </row>
    <row r="92" spans="1:8" x14ac:dyDescent="0.25">
      <c r="A92" s="305"/>
      <c r="B92" s="2"/>
      <c r="C92" s="2"/>
      <c r="D92" s="2"/>
      <c r="E92" s="3" t="s">
        <v>22</v>
      </c>
      <c r="F92" s="5">
        <v>545788</v>
      </c>
      <c r="G92" s="7">
        <v>0</v>
      </c>
      <c r="H92" s="7">
        <v>0</v>
      </c>
    </row>
    <row r="93" spans="1:8" x14ac:dyDescent="0.25">
      <c r="A93" s="306"/>
      <c r="B93" s="2"/>
      <c r="C93" s="2"/>
      <c r="D93" s="2"/>
      <c r="E93" s="3" t="s">
        <v>23</v>
      </c>
      <c r="F93" s="5">
        <v>110600</v>
      </c>
      <c r="G93" s="7">
        <v>0</v>
      </c>
      <c r="H93" s="7">
        <v>0</v>
      </c>
    </row>
    <row r="94" spans="1:8" x14ac:dyDescent="0.25">
      <c r="A94" s="304">
        <v>29</v>
      </c>
      <c r="B94" s="2">
        <v>31</v>
      </c>
      <c r="C94" s="2">
        <v>4161</v>
      </c>
      <c r="D94" s="2" t="s">
        <v>52</v>
      </c>
      <c r="E94" s="4" t="s">
        <v>21</v>
      </c>
      <c r="F94" s="6">
        <v>2943118</v>
      </c>
      <c r="G94" s="6">
        <v>2242</v>
      </c>
      <c r="H94" s="8">
        <v>0</v>
      </c>
    </row>
    <row r="95" spans="1:8" x14ac:dyDescent="0.25">
      <c r="A95" s="305"/>
      <c r="B95" s="2"/>
      <c r="C95" s="2"/>
      <c r="D95" s="2"/>
      <c r="E95" s="3" t="s">
        <v>34</v>
      </c>
      <c r="F95" s="5">
        <v>2577900</v>
      </c>
      <c r="G95" s="5">
        <v>2242</v>
      </c>
      <c r="H95" s="7">
        <v>0</v>
      </c>
    </row>
    <row r="96" spans="1:8" x14ac:dyDescent="0.25">
      <c r="A96" s="306"/>
      <c r="B96" s="2"/>
      <c r="C96" s="2"/>
      <c r="D96" s="2"/>
      <c r="E96" s="3" t="s">
        <v>22</v>
      </c>
      <c r="F96" s="5">
        <v>365218</v>
      </c>
      <c r="G96" s="7">
        <v>0</v>
      </c>
      <c r="H96" s="7">
        <v>0</v>
      </c>
    </row>
    <row r="97" spans="1:8" x14ac:dyDescent="0.25">
      <c r="A97" s="304">
        <v>30</v>
      </c>
      <c r="B97" s="2">
        <v>31</v>
      </c>
      <c r="C97" s="2">
        <v>4162</v>
      </c>
      <c r="D97" s="2" t="s">
        <v>53</v>
      </c>
      <c r="E97" s="4" t="s">
        <v>21</v>
      </c>
      <c r="F97" s="6">
        <v>95542</v>
      </c>
      <c r="G97" s="8">
        <v>0</v>
      </c>
      <c r="H97" s="8">
        <v>0</v>
      </c>
    </row>
    <row r="98" spans="1:8" x14ac:dyDescent="0.25">
      <c r="A98" s="306"/>
      <c r="B98" s="2"/>
      <c r="C98" s="2"/>
      <c r="D98" s="2"/>
      <c r="E98" s="3" t="s">
        <v>22</v>
      </c>
      <c r="F98" s="5">
        <v>95542</v>
      </c>
      <c r="G98" s="7">
        <v>0</v>
      </c>
      <c r="H98" s="7">
        <v>0</v>
      </c>
    </row>
    <row r="99" spans="1:8" x14ac:dyDescent="0.25">
      <c r="A99" s="304">
        <v>31</v>
      </c>
      <c r="B99" s="2">
        <v>31</v>
      </c>
      <c r="C99" s="2">
        <v>4163</v>
      </c>
      <c r="D99" s="2" t="s">
        <v>54</v>
      </c>
      <c r="E99" s="4" t="s">
        <v>21</v>
      </c>
      <c r="F99" s="6">
        <v>690550</v>
      </c>
      <c r="G99" s="8">
        <v>0</v>
      </c>
      <c r="H99" s="8">
        <v>0</v>
      </c>
    </row>
    <row r="100" spans="1:8" x14ac:dyDescent="0.25">
      <c r="A100" s="306"/>
      <c r="B100" s="2"/>
      <c r="C100" s="2"/>
      <c r="D100" s="2"/>
      <c r="E100" s="3" t="s">
        <v>22</v>
      </c>
      <c r="F100" s="5">
        <v>690550</v>
      </c>
      <c r="G100" s="7">
        <v>0</v>
      </c>
      <c r="H100" s="7">
        <v>0</v>
      </c>
    </row>
    <row r="101" spans="1:8" x14ac:dyDescent="0.25">
      <c r="A101" s="304">
        <v>32</v>
      </c>
      <c r="B101" s="2">
        <v>31</v>
      </c>
      <c r="C101" s="2">
        <v>4166</v>
      </c>
      <c r="D101" s="2" t="s">
        <v>56</v>
      </c>
      <c r="E101" s="4" t="s">
        <v>21</v>
      </c>
      <c r="F101" s="6">
        <v>1078662</v>
      </c>
      <c r="G101" s="8">
        <v>0</v>
      </c>
      <c r="H101" s="8">
        <v>0</v>
      </c>
    </row>
    <row r="102" spans="1:8" x14ac:dyDescent="0.25">
      <c r="A102" s="306"/>
      <c r="B102" s="2"/>
      <c r="C102" s="2"/>
      <c r="D102" s="2"/>
      <c r="E102" s="3" t="s">
        <v>22</v>
      </c>
      <c r="F102" s="5">
        <v>1078662</v>
      </c>
      <c r="G102" s="7">
        <v>0</v>
      </c>
      <c r="H102" s="7">
        <v>0</v>
      </c>
    </row>
    <row r="103" spans="1:8" x14ac:dyDescent="0.25">
      <c r="A103" s="304">
        <v>33</v>
      </c>
      <c r="B103" s="2">
        <v>34</v>
      </c>
      <c r="C103" s="2">
        <v>1066</v>
      </c>
      <c r="D103" s="2" t="s">
        <v>57</v>
      </c>
      <c r="E103" s="4" t="s">
        <v>21</v>
      </c>
      <c r="F103" s="6">
        <v>17209193</v>
      </c>
      <c r="G103" s="8">
        <v>0</v>
      </c>
      <c r="H103" s="6">
        <v>5512051</v>
      </c>
    </row>
    <row r="104" spans="1:8" x14ac:dyDescent="0.25">
      <c r="A104" s="305"/>
      <c r="B104" s="2"/>
      <c r="C104" s="2"/>
      <c r="D104" s="2"/>
      <c r="E104" s="3" t="s">
        <v>34</v>
      </c>
      <c r="F104" s="5">
        <v>4815240</v>
      </c>
      <c r="G104" s="7">
        <v>0</v>
      </c>
      <c r="H104" s="7">
        <v>0</v>
      </c>
    </row>
    <row r="105" spans="1:8" x14ac:dyDescent="0.25">
      <c r="A105" s="305"/>
      <c r="B105" s="2"/>
      <c r="C105" s="2"/>
      <c r="D105" s="2"/>
      <c r="E105" s="3" t="s">
        <v>22</v>
      </c>
      <c r="F105" s="5">
        <v>2814557</v>
      </c>
      <c r="G105" s="7">
        <v>0</v>
      </c>
      <c r="H105" s="5">
        <v>89362</v>
      </c>
    </row>
    <row r="106" spans="1:8" x14ac:dyDescent="0.25">
      <c r="A106" s="306"/>
      <c r="B106" s="2"/>
      <c r="C106" s="2"/>
      <c r="D106" s="2"/>
      <c r="E106" s="3" t="s">
        <v>23</v>
      </c>
      <c r="F106" s="5">
        <v>9579396</v>
      </c>
      <c r="G106" s="7">
        <v>0</v>
      </c>
      <c r="H106" s="5">
        <v>5422689</v>
      </c>
    </row>
    <row r="107" spans="1:8" x14ac:dyDescent="0.25">
      <c r="A107" s="304">
        <v>34</v>
      </c>
      <c r="B107" s="2">
        <v>34</v>
      </c>
      <c r="C107" s="2">
        <v>1467</v>
      </c>
      <c r="D107" s="2" t="s">
        <v>58</v>
      </c>
      <c r="E107" s="4" t="s">
        <v>21</v>
      </c>
      <c r="F107" s="6">
        <v>43062</v>
      </c>
      <c r="G107" s="8">
        <v>0</v>
      </c>
      <c r="H107" s="8">
        <v>0</v>
      </c>
    </row>
    <row r="108" spans="1:8" x14ac:dyDescent="0.25">
      <c r="A108" s="306"/>
      <c r="B108" s="2"/>
      <c r="C108" s="2"/>
      <c r="D108" s="2"/>
      <c r="E108" s="3" t="s">
        <v>23</v>
      </c>
      <c r="F108" s="5">
        <v>43062</v>
      </c>
      <c r="G108" s="7">
        <v>0</v>
      </c>
      <c r="H108" s="7">
        <v>0</v>
      </c>
    </row>
    <row r="109" spans="1:8" x14ac:dyDescent="0.25">
      <c r="A109" s="304">
        <v>35</v>
      </c>
      <c r="B109" s="2">
        <v>34</v>
      </c>
      <c r="C109" s="2">
        <v>1500</v>
      </c>
      <c r="D109" s="2" t="s">
        <v>59</v>
      </c>
      <c r="E109" s="4" t="s">
        <v>21</v>
      </c>
      <c r="F109" s="6">
        <v>79907</v>
      </c>
      <c r="G109" s="8">
        <v>0</v>
      </c>
      <c r="H109" s="8">
        <v>0</v>
      </c>
    </row>
    <row r="110" spans="1:8" x14ac:dyDescent="0.25">
      <c r="A110" s="306"/>
      <c r="B110" s="2"/>
      <c r="C110" s="2"/>
      <c r="D110" s="2"/>
      <c r="E110" s="3" t="s">
        <v>22</v>
      </c>
      <c r="F110" s="5">
        <v>79907</v>
      </c>
      <c r="G110" s="7">
        <v>0</v>
      </c>
      <c r="H110" s="7">
        <v>0</v>
      </c>
    </row>
    <row r="111" spans="1:8" x14ac:dyDescent="0.25">
      <c r="A111" s="304">
        <v>36</v>
      </c>
      <c r="B111" s="2">
        <v>34</v>
      </c>
      <c r="C111" s="2">
        <v>1501</v>
      </c>
      <c r="D111" s="2" t="s">
        <v>60</v>
      </c>
      <c r="E111" s="4" t="s">
        <v>21</v>
      </c>
      <c r="F111" s="6">
        <v>456980</v>
      </c>
      <c r="G111" s="8">
        <v>0</v>
      </c>
      <c r="H111" s="8">
        <v>0</v>
      </c>
    </row>
    <row r="112" spans="1:8" x14ac:dyDescent="0.25">
      <c r="A112" s="305"/>
      <c r="B112" s="2"/>
      <c r="C112" s="2"/>
      <c r="D112" s="2"/>
      <c r="E112" s="3" t="s">
        <v>22</v>
      </c>
      <c r="F112" s="5">
        <v>310465</v>
      </c>
      <c r="G112" s="7">
        <v>0</v>
      </c>
      <c r="H112" s="7">
        <v>0</v>
      </c>
    </row>
    <row r="113" spans="1:8" x14ac:dyDescent="0.25">
      <c r="A113" s="306"/>
      <c r="B113" s="2"/>
      <c r="C113" s="2"/>
      <c r="D113" s="2"/>
      <c r="E113" s="3" t="s">
        <v>23</v>
      </c>
      <c r="F113" s="5">
        <v>146515</v>
      </c>
      <c r="G113" s="7">
        <v>0</v>
      </c>
      <c r="H113" s="7">
        <v>0</v>
      </c>
    </row>
    <row r="114" spans="1:8" x14ac:dyDescent="0.25">
      <c r="A114" s="304">
        <v>37</v>
      </c>
      <c r="B114" s="2">
        <v>34</v>
      </c>
      <c r="C114" s="2">
        <v>2371</v>
      </c>
      <c r="D114" s="2" t="s">
        <v>61</v>
      </c>
      <c r="E114" s="4" t="s">
        <v>21</v>
      </c>
      <c r="F114" s="6">
        <v>1523085</v>
      </c>
      <c r="G114" s="8">
        <v>0</v>
      </c>
      <c r="H114" s="8">
        <v>0</v>
      </c>
    </row>
    <row r="115" spans="1:8" x14ac:dyDescent="0.25">
      <c r="A115" s="305"/>
      <c r="B115" s="2"/>
      <c r="C115" s="2"/>
      <c r="D115" s="2"/>
      <c r="E115" s="3" t="s">
        <v>35</v>
      </c>
      <c r="F115" s="5">
        <v>1433333</v>
      </c>
      <c r="G115" s="7">
        <v>0</v>
      </c>
      <c r="H115" s="7">
        <v>0</v>
      </c>
    </row>
    <row r="116" spans="1:8" x14ac:dyDescent="0.25">
      <c r="A116" s="305"/>
      <c r="B116" s="2"/>
      <c r="C116" s="2"/>
      <c r="D116" s="2"/>
      <c r="E116" s="3" t="s">
        <v>22</v>
      </c>
      <c r="F116" s="5">
        <v>89711</v>
      </c>
      <c r="G116" s="7">
        <v>0</v>
      </c>
      <c r="H116" s="7">
        <v>0</v>
      </c>
    </row>
    <row r="117" spans="1:8" x14ac:dyDescent="0.25">
      <c r="A117" s="306"/>
      <c r="B117" s="2"/>
      <c r="C117" s="2"/>
      <c r="D117" s="2"/>
      <c r="E117" s="3" t="s">
        <v>23</v>
      </c>
      <c r="F117" s="7">
        <v>41</v>
      </c>
      <c r="G117" s="7">
        <v>0</v>
      </c>
      <c r="H117" s="7">
        <v>0</v>
      </c>
    </row>
    <row r="118" spans="1:8" x14ac:dyDescent="0.25">
      <c r="A118" s="304">
        <v>38</v>
      </c>
      <c r="B118" s="2">
        <v>34</v>
      </c>
      <c r="C118" s="2">
        <v>2372</v>
      </c>
      <c r="D118" s="2" t="s">
        <v>62</v>
      </c>
      <c r="E118" s="4" t="s">
        <v>21</v>
      </c>
      <c r="F118" s="6">
        <v>1171177</v>
      </c>
      <c r="G118" s="8">
        <v>0</v>
      </c>
      <c r="H118" s="8">
        <v>0</v>
      </c>
    </row>
    <row r="119" spans="1:8" x14ac:dyDescent="0.25">
      <c r="A119" s="305"/>
      <c r="B119" s="2"/>
      <c r="C119" s="2"/>
      <c r="D119" s="2"/>
      <c r="E119" s="3" t="s">
        <v>34</v>
      </c>
      <c r="F119" s="5">
        <v>429400</v>
      </c>
      <c r="G119" s="7">
        <v>0</v>
      </c>
      <c r="H119" s="7">
        <v>0</v>
      </c>
    </row>
    <row r="120" spans="1:8" x14ac:dyDescent="0.25">
      <c r="A120" s="305"/>
      <c r="B120" s="2"/>
      <c r="C120" s="2"/>
      <c r="D120" s="2"/>
      <c r="E120" s="3" t="s">
        <v>35</v>
      </c>
      <c r="F120" s="5">
        <v>545600</v>
      </c>
      <c r="G120" s="7">
        <v>0</v>
      </c>
      <c r="H120" s="7">
        <v>0</v>
      </c>
    </row>
    <row r="121" spans="1:8" x14ac:dyDescent="0.25">
      <c r="A121" s="305"/>
      <c r="B121" s="2"/>
      <c r="C121" s="2"/>
      <c r="D121" s="2"/>
      <c r="E121" s="3" t="s">
        <v>22</v>
      </c>
      <c r="F121" s="5">
        <v>188593</v>
      </c>
      <c r="G121" s="7">
        <v>0</v>
      </c>
      <c r="H121" s="7">
        <v>0</v>
      </c>
    </row>
    <row r="122" spans="1:8" x14ac:dyDescent="0.25">
      <c r="A122" s="306"/>
      <c r="B122" s="2"/>
      <c r="C122" s="2"/>
      <c r="D122" s="2"/>
      <c r="E122" s="3" t="s">
        <v>23</v>
      </c>
      <c r="F122" s="5">
        <v>7584</v>
      </c>
      <c r="G122" s="7">
        <v>0</v>
      </c>
      <c r="H122" s="7">
        <v>0</v>
      </c>
    </row>
    <row r="123" spans="1:8" x14ac:dyDescent="0.25">
      <c r="A123" s="304">
        <v>39</v>
      </c>
      <c r="B123" s="2">
        <v>34</v>
      </c>
      <c r="C123" s="2">
        <v>2374</v>
      </c>
      <c r="D123" s="2" t="s">
        <v>63</v>
      </c>
      <c r="E123" s="4" t="s">
        <v>21</v>
      </c>
      <c r="F123" s="6">
        <v>2346836</v>
      </c>
      <c r="G123" s="8">
        <v>0</v>
      </c>
      <c r="H123" s="8">
        <v>0</v>
      </c>
    </row>
    <row r="124" spans="1:8" x14ac:dyDescent="0.25">
      <c r="A124" s="305"/>
      <c r="B124" s="2"/>
      <c r="C124" s="2"/>
      <c r="D124" s="2"/>
      <c r="E124" s="3" t="s">
        <v>34</v>
      </c>
      <c r="F124" s="5">
        <v>220320</v>
      </c>
      <c r="G124" s="7">
        <v>0</v>
      </c>
      <c r="H124" s="7">
        <v>0</v>
      </c>
    </row>
    <row r="125" spans="1:8" x14ac:dyDescent="0.25">
      <c r="A125" s="305"/>
      <c r="B125" s="2"/>
      <c r="C125" s="2"/>
      <c r="D125" s="2"/>
      <c r="E125" s="3" t="s">
        <v>22</v>
      </c>
      <c r="F125" s="5">
        <v>1944173</v>
      </c>
      <c r="G125" s="7">
        <v>0</v>
      </c>
      <c r="H125" s="7">
        <v>0</v>
      </c>
    </row>
    <row r="126" spans="1:8" x14ac:dyDescent="0.25">
      <c r="A126" s="306"/>
      <c r="B126" s="2"/>
      <c r="C126" s="2"/>
      <c r="D126" s="2"/>
      <c r="E126" s="3" t="s">
        <v>23</v>
      </c>
      <c r="F126" s="5">
        <v>182343</v>
      </c>
      <c r="G126" s="7">
        <v>0</v>
      </c>
      <c r="H126" s="7">
        <v>0</v>
      </c>
    </row>
    <row r="127" spans="1:8" x14ac:dyDescent="0.25">
      <c r="A127" s="304">
        <v>40</v>
      </c>
      <c r="B127" s="2">
        <v>34</v>
      </c>
      <c r="C127" s="2">
        <v>2375</v>
      </c>
      <c r="D127" s="2" t="s">
        <v>64</v>
      </c>
      <c r="E127" s="4" t="s">
        <v>21</v>
      </c>
      <c r="F127" s="6">
        <v>367656</v>
      </c>
      <c r="G127" s="8">
        <v>0</v>
      </c>
      <c r="H127" s="8">
        <v>0</v>
      </c>
    </row>
    <row r="128" spans="1:8" x14ac:dyDescent="0.25">
      <c r="A128" s="305"/>
      <c r="B128" s="2"/>
      <c r="C128" s="2"/>
      <c r="D128" s="2"/>
      <c r="E128" s="3" t="s">
        <v>35</v>
      </c>
      <c r="F128" s="5">
        <v>340857</v>
      </c>
      <c r="G128" s="7">
        <v>0</v>
      </c>
      <c r="H128" s="7">
        <v>0</v>
      </c>
    </row>
    <row r="129" spans="1:8" x14ac:dyDescent="0.25">
      <c r="A129" s="305"/>
      <c r="B129" s="2"/>
      <c r="C129" s="2"/>
      <c r="D129" s="2"/>
      <c r="E129" s="3" t="s">
        <v>22</v>
      </c>
      <c r="F129" s="5">
        <v>21042</v>
      </c>
      <c r="G129" s="7">
        <v>0</v>
      </c>
      <c r="H129" s="7">
        <v>0</v>
      </c>
    </row>
    <row r="130" spans="1:8" x14ac:dyDescent="0.25">
      <c r="A130" s="306"/>
      <c r="B130" s="2"/>
      <c r="C130" s="2"/>
      <c r="D130" s="2"/>
      <c r="E130" s="3" t="s">
        <v>23</v>
      </c>
      <c r="F130" s="5">
        <v>5757</v>
      </c>
      <c r="G130" s="7">
        <v>0</v>
      </c>
      <c r="H130" s="7">
        <v>0</v>
      </c>
    </row>
    <row r="131" spans="1:8" x14ac:dyDescent="0.25">
      <c r="A131" s="304">
        <v>41</v>
      </c>
      <c r="B131" s="2">
        <v>34</v>
      </c>
      <c r="C131" s="2">
        <v>5792</v>
      </c>
      <c r="D131" s="2" t="s">
        <v>65</v>
      </c>
      <c r="E131" s="4" t="s">
        <v>21</v>
      </c>
      <c r="F131" s="6">
        <v>392425</v>
      </c>
      <c r="G131" s="8">
        <v>0</v>
      </c>
      <c r="H131" s="6">
        <v>68301</v>
      </c>
    </row>
    <row r="132" spans="1:8" x14ac:dyDescent="0.25">
      <c r="A132" s="305"/>
      <c r="B132" s="2"/>
      <c r="C132" s="2"/>
      <c r="D132" s="2"/>
      <c r="E132" s="3" t="s">
        <v>22</v>
      </c>
      <c r="F132" s="5">
        <v>260288</v>
      </c>
      <c r="G132" s="7">
        <v>0</v>
      </c>
      <c r="H132" s="7">
        <v>0</v>
      </c>
    </row>
    <row r="133" spans="1:8" x14ac:dyDescent="0.25">
      <c r="A133" s="306"/>
      <c r="B133" s="2"/>
      <c r="C133" s="2"/>
      <c r="D133" s="2"/>
      <c r="E133" s="3" t="s">
        <v>23</v>
      </c>
      <c r="F133" s="5">
        <v>132137</v>
      </c>
      <c r="G133" s="7">
        <v>0</v>
      </c>
      <c r="H133" s="5">
        <v>68301</v>
      </c>
    </row>
    <row r="134" spans="1:8" x14ac:dyDescent="0.25">
      <c r="A134" s="304">
        <v>42</v>
      </c>
      <c r="B134" s="2">
        <v>36</v>
      </c>
      <c r="C134" s="2">
        <v>270</v>
      </c>
      <c r="D134" s="2" t="s">
        <v>66</v>
      </c>
      <c r="E134" s="4" t="s">
        <v>21</v>
      </c>
      <c r="F134" s="6">
        <v>2025014</v>
      </c>
      <c r="G134" s="8">
        <v>0</v>
      </c>
      <c r="H134" s="6">
        <v>28604</v>
      </c>
    </row>
    <row r="135" spans="1:8" x14ac:dyDescent="0.25">
      <c r="A135" s="305"/>
      <c r="B135" s="2"/>
      <c r="C135" s="2"/>
      <c r="D135" s="2"/>
      <c r="E135" s="3" t="s">
        <v>34</v>
      </c>
      <c r="F135" s="5">
        <v>1987710</v>
      </c>
      <c r="G135" s="7">
        <v>0</v>
      </c>
      <c r="H135" s="7">
        <v>0</v>
      </c>
    </row>
    <row r="136" spans="1:8" x14ac:dyDescent="0.25">
      <c r="A136" s="305"/>
      <c r="B136" s="2"/>
      <c r="C136" s="2"/>
      <c r="D136" s="2"/>
      <c r="E136" s="3" t="s">
        <v>22</v>
      </c>
      <c r="F136" s="5">
        <v>2960</v>
      </c>
      <c r="G136" s="7">
        <v>0</v>
      </c>
      <c r="H136" s="7">
        <v>0</v>
      </c>
    </row>
    <row r="137" spans="1:8" x14ac:dyDescent="0.25">
      <c r="A137" s="306"/>
      <c r="B137" s="2"/>
      <c r="C137" s="2"/>
      <c r="D137" s="2"/>
      <c r="E137" s="3" t="s">
        <v>23</v>
      </c>
      <c r="F137" s="5">
        <v>34344</v>
      </c>
      <c r="G137" s="7">
        <v>0</v>
      </c>
      <c r="H137" s="5">
        <v>28604</v>
      </c>
    </row>
    <row r="138" spans="1:8" x14ac:dyDescent="0.25">
      <c r="A138" s="304">
        <v>43</v>
      </c>
      <c r="B138" s="2">
        <v>36</v>
      </c>
      <c r="C138" s="2">
        <v>362</v>
      </c>
      <c r="D138" s="2" t="s">
        <v>67</v>
      </c>
      <c r="E138" s="4" t="s">
        <v>21</v>
      </c>
      <c r="F138" s="6">
        <v>1275830</v>
      </c>
      <c r="G138" s="8">
        <v>0</v>
      </c>
      <c r="H138" s="6">
        <v>704891</v>
      </c>
    </row>
    <row r="139" spans="1:8" x14ac:dyDescent="0.25">
      <c r="A139" s="305"/>
      <c r="B139" s="2"/>
      <c r="C139" s="2"/>
      <c r="D139" s="2"/>
      <c r="E139" s="3" t="s">
        <v>22</v>
      </c>
      <c r="F139" s="5">
        <v>388394</v>
      </c>
      <c r="G139" s="7">
        <v>0</v>
      </c>
      <c r="H139" s="7">
        <v>0</v>
      </c>
    </row>
    <row r="140" spans="1:8" x14ac:dyDescent="0.25">
      <c r="A140" s="306"/>
      <c r="B140" s="2"/>
      <c r="C140" s="2"/>
      <c r="D140" s="2"/>
      <c r="E140" s="3" t="s">
        <v>23</v>
      </c>
      <c r="F140" s="5">
        <v>887436</v>
      </c>
      <c r="G140" s="7">
        <v>0</v>
      </c>
      <c r="H140" s="5">
        <v>704891</v>
      </c>
    </row>
    <row r="141" spans="1:8" x14ac:dyDescent="0.25">
      <c r="A141" s="304">
        <v>44</v>
      </c>
      <c r="B141" s="2">
        <v>52</v>
      </c>
      <c r="C141" s="2">
        <v>3025</v>
      </c>
      <c r="D141" s="2" t="s">
        <v>68</v>
      </c>
      <c r="E141" s="4" t="s">
        <v>21</v>
      </c>
      <c r="F141" s="6">
        <v>10810456</v>
      </c>
      <c r="G141" s="8">
        <v>0</v>
      </c>
      <c r="H141" s="6">
        <v>258250</v>
      </c>
    </row>
    <row r="142" spans="1:8" x14ac:dyDescent="0.25">
      <c r="A142" s="305"/>
      <c r="B142" s="2"/>
      <c r="C142" s="2"/>
      <c r="D142" s="2"/>
      <c r="E142" s="3" t="s">
        <v>34</v>
      </c>
      <c r="F142" s="5">
        <v>5923136</v>
      </c>
      <c r="G142" s="7">
        <v>0</v>
      </c>
      <c r="H142" s="7">
        <v>0</v>
      </c>
    </row>
    <row r="143" spans="1:8" x14ac:dyDescent="0.25">
      <c r="A143" s="305"/>
      <c r="B143" s="2"/>
      <c r="C143" s="2"/>
      <c r="D143" s="2"/>
      <c r="E143" s="3" t="s">
        <v>35</v>
      </c>
      <c r="F143" s="5">
        <v>200525</v>
      </c>
      <c r="G143" s="7">
        <v>0</v>
      </c>
      <c r="H143" s="7">
        <v>0</v>
      </c>
    </row>
    <row r="144" spans="1:8" x14ac:dyDescent="0.25">
      <c r="A144" s="305"/>
      <c r="B144" s="2"/>
      <c r="C144" s="2"/>
      <c r="D144" s="2"/>
      <c r="E144" s="3" t="s">
        <v>22</v>
      </c>
      <c r="F144" s="5">
        <v>4418598</v>
      </c>
      <c r="G144" s="7">
        <v>0</v>
      </c>
      <c r="H144" s="7">
        <v>0</v>
      </c>
    </row>
    <row r="145" spans="1:8" x14ac:dyDescent="0.25">
      <c r="A145" s="306"/>
      <c r="B145" s="2"/>
      <c r="C145" s="2"/>
      <c r="D145" s="2"/>
      <c r="E145" s="3" t="s">
        <v>23</v>
      </c>
      <c r="F145" s="5">
        <v>268197</v>
      </c>
      <c r="G145" s="7">
        <v>0</v>
      </c>
      <c r="H145" s="5">
        <v>258250</v>
      </c>
    </row>
    <row r="146" spans="1:8" x14ac:dyDescent="0.25">
      <c r="A146" s="304">
        <v>45</v>
      </c>
      <c r="B146" s="2">
        <v>57</v>
      </c>
      <c r="C146" s="2">
        <v>761</v>
      </c>
      <c r="D146" s="2" t="s">
        <v>69</v>
      </c>
      <c r="E146" s="4" t="s">
        <v>21</v>
      </c>
      <c r="F146" s="6">
        <v>1465903</v>
      </c>
      <c r="G146" s="8">
        <v>0</v>
      </c>
      <c r="H146" s="6">
        <v>11887</v>
      </c>
    </row>
    <row r="147" spans="1:8" x14ac:dyDescent="0.25">
      <c r="A147" s="305"/>
      <c r="B147" s="2"/>
      <c r="C147" s="2"/>
      <c r="D147" s="2"/>
      <c r="E147" s="3" t="s">
        <v>34</v>
      </c>
      <c r="F147" s="5">
        <v>4588</v>
      </c>
      <c r="G147" s="7">
        <v>0</v>
      </c>
      <c r="H147" s="7">
        <v>0</v>
      </c>
    </row>
    <row r="148" spans="1:8" x14ac:dyDescent="0.25">
      <c r="A148" s="305"/>
      <c r="B148" s="2"/>
      <c r="C148" s="2"/>
      <c r="D148" s="2"/>
      <c r="E148" s="3" t="s">
        <v>22</v>
      </c>
      <c r="F148" s="5">
        <v>1442735</v>
      </c>
      <c r="G148" s="7">
        <v>0</v>
      </c>
      <c r="H148" s="7">
        <v>0</v>
      </c>
    </row>
    <row r="149" spans="1:8" x14ac:dyDescent="0.25">
      <c r="A149" s="306"/>
      <c r="B149" s="2"/>
      <c r="C149" s="2"/>
      <c r="D149" s="2"/>
      <c r="E149" s="3" t="s">
        <v>23</v>
      </c>
      <c r="F149" s="5">
        <v>18580</v>
      </c>
      <c r="G149" s="7">
        <v>0</v>
      </c>
      <c r="H149" s="5">
        <v>11887</v>
      </c>
    </row>
    <row r="150" spans="1:8" x14ac:dyDescent="0.25">
      <c r="A150" s="304">
        <v>46</v>
      </c>
      <c r="B150" s="2">
        <v>59</v>
      </c>
      <c r="C150" s="2">
        <v>3001</v>
      </c>
      <c r="D150" s="2" t="s">
        <v>70</v>
      </c>
      <c r="E150" s="4" t="s">
        <v>21</v>
      </c>
      <c r="F150" s="6">
        <v>3144704</v>
      </c>
      <c r="G150" s="8">
        <v>0</v>
      </c>
      <c r="H150" s="6">
        <v>893480</v>
      </c>
    </row>
    <row r="151" spans="1:8" x14ac:dyDescent="0.25">
      <c r="A151" s="305"/>
      <c r="B151" s="2"/>
      <c r="C151" s="2"/>
      <c r="D151" s="2"/>
      <c r="E151" s="3" t="s">
        <v>22</v>
      </c>
      <c r="F151" s="5">
        <v>1685458</v>
      </c>
      <c r="G151" s="7">
        <v>0</v>
      </c>
      <c r="H151" s="7">
        <v>0</v>
      </c>
    </row>
    <row r="152" spans="1:8" x14ac:dyDescent="0.25">
      <c r="A152" s="306"/>
      <c r="B152" s="2"/>
      <c r="C152" s="2"/>
      <c r="D152" s="2"/>
      <c r="E152" s="3" t="s">
        <v>23</v>
      </c>
      <c r="F152" s="5">
        <v>1459246</v>
      </c>
      <c r="G152" s="7">
        <v>0</v>
      </c>
      <c r="H152" s="5">
        <v>893480</v>
      </c>
    </row>
    <row r="153" spans="1:8" x14ac:dyDescent="0.25">
      <c r="A153" s="304">
        <v>47</v>
      </c>
      <c r="B153" s="2">
        <v>71</v>
      </c>
      <c r="C153" s="2">
        <v>4009</v>
      </c>
      <c r="D153" s="2" t="s">
        <v>71</v>
      </c>
      <c r="E153" s="4" t="s">
        <v>21</v>
      </c>
      <c r="F153" s="6">
        <v>9630149</v>
      </c>
      <c r="G153" s="8">
        <v>0</v>
      </c>
      <c r="H153" s="8">
        <v>0</v>
      </c>
    </row>
    <row r="154" spans="1:8" x14ac:dyDescent="0.25">
      <c r="A154" s="305"/>
      <c r="B154" s="2"/>
      <c r="C154" s="2"/>
      <c r="D154" s="2"/>
      <c r="E154" s="3" t="s">
        <v>34</v>
      </c>
      <c r="F154" s="5">
        <v>2349366</v>
      </c>
      <c r="G154" s="7">
        <v>0</v>
      </c>
      <c r="H154" s="7">
        <v>0</v>
      </c>
    </row>
    <row r="155" spans="1:8" x14ac:dyDescent="0.25">
      <c r="A155" s="305"/>
      <c r="B155" s="2"/>
      <c r="C155" s="2"/>
      <c r="D155" s="2"/>
      <c r="E155" s="3" t="s">
        <v>35</v>
      </c>
      <c r="F155" s="5">
        <v>3087348</v>
      </c>
      <c r="G155" s="7">
        <v>0</v>
      </c>
      <c r="H155" s="7">
        <v>0</v>
      </c>
    </row>
    <row r="156" spans="1:8" x14ac:dyDescent="0.25">
      <c r="A156" s="305"/>
      <c r="B156" s="2"/>
      <c r="C156" s="2"/>
      <c r="D156" s="2"/>
      <c r="E156" s="3" t="s">
        <v>22</v>
      </c>
      <c r="F156" s="5">
        <v>4157762</v>
      </c>
      <c r="G156" s="7">
        <v>0</v>
      </c>
      <c r="H156" s="7">
        <v>0</v>
      </c>
    </row>
    <row r="157" spans="1:8" x14ac:dyDescent="0.25">
      <c r="A157" s="306"/>
      <c r="B157" s="2"/>
      <c r="C157" s="2"/>
      <c r="D157" s="2"/>
      <c r="E157" s="3" t="s">
        <v>23</v>
      </c>
      <c r="F157" s="5">
        <v>35673</v>
      </c>
      <c r="G157" s="7">
        <v>0</v>
      </c>
      <c r="H157" s="7">
        <v>0</v>
      </c>
    </row>
    <row r="158" spans="1:8" x14ac:dyDescent="0.25">
      <c r="A158" s="304">
        <v>48</v>
      </c>
      <c r="B158" s="2">
        <v>71</v>
      </c>
      <c r="C158" s="2">
        <v>4010</v>
      </c>
      <c r="D158" s="2" t="s">
        <v>72</v>
      </c>
      <c r="E158" s="4" t="s">
        <v>21</v>
      </c>
      <c r="F158" s="6">
        <v>707494</v>
      </c>
      <c r="G158" s="8">
        <v>0</v>
      </c>
      <c r="H158" s="6">
        <v>411458</v>
      </c>
    </row>
    <row r="159" spans="1:8" x14ac:dyDescent="0.25">
      <c r="A159" s="305"/>
      <c r="B159" s="2"/>
      <c r="C159" s="2"/>
      <c r="D159" s="2"/>
      <c r="E159" s="3" t="s">
        <v>22</v>
      </c>
      <c r="F159" s="5">
        <v>163798</v>
      </c>
      <c r="G159" s="7">
        <v>0</v>
      </c>
      <c r="H159" s="7">
        <v>0</v>
      </c>
    </row>
    <row r="160" spans="1:8" x14ac:dyDescent="0.25">
      <c r="A160" s="306"/>
      <c r="B160" s="2"/>
      <c r="C160" s="2"/>
      <c r="D160" s="2"/>
      <c r="E160" s="3" t="s">
        <v>23</v>
      </c>
      <c r="F160" s="5">
        <v>543696</v>
      </c>
      <c r="G160" s="7">
        <v>0</v>
      </c>
      <c r="H160" s="5">
        <v>411458</v>
      </c>
    </row>
    <row r="161" spans="1:8" x14ac:dyDescent="0.25">
      <c r="A161" s="304">
        <v>49</v>
      </c>
      <c r="B161" s="2">
        <v>71</v>
      </c>
      <c r="C161" s="2">
        <v>4026</v>
      </c>
      <c r="D161" s="2" t="s">
        <v>136</v>
      </c>
      <c r="E161" s="4" t="s">
        <v>21</v>
      </c>
      <c r="F161" s="6">
        <v>45053</v>
      </c>
      <c r="G161" s="8">
        <v>0</v>
      </c>
      <c r="H161" s="8">
        <v>0</v>
      </c>
    </row>
    <row r="162" spans="1:8" x14ac:dyDescent="0.25">
      <c r="A162" s="306"/>
      <c r="B162" s="2"/>
      <c r="C162" s="2"/>
      <c r="D162" s="2"/>
      <c r="E162" s="3" t="s">
        <v>22</v>
      </c>
      <c r="F162" s="5">
        <v>45053</v>
      </c>
      <c r="G162" s="7">
        <v>0</v>
      </c>
      <c r="H162" s="7">
        <v>0</v>
      </c>
    </row>
    <row r="163" spans="1:8" x14ac:dyDescent="0.25">
      <c r="A163" s="304">
        <v>50</v>
      </c>
      <c r="B163" s="2">
        <v>71</v>
      </c>
      <c r="C163" s="2">
        <v>4102</v>
      </c>
      <c r="D163" s="2" t="s">
        <v>73</v>
      </c>
      <c r="E163" s="4" t="s">
        <v>21</v>
      </c>
      <c r="F163" s="6">
        <v>4136871</v>
      </c>
      <c r="G163" s="8">
        <v>0</v>
      </c>
      <c r="H163" s="6">
        <v>36035</v>
      </c>
    </row>
    <row r="164" spans="1:8" x14ac:dyDescent="0.25">
      <c r="A164" s="305"/>
      <c r="B164" s="2"/>
      <c r="C164" s="2"/>
      <c r="D164" s="2"/>
      <c r="E164" s="3" t="s">
        <v>35</v>
      </c>
      <c r="F164" s="5">
        <v>2122794</v>
      </c>
      <c r="G164" s="7">
        <v>0</v>
      </c>
      <c r="H164" s="7">
        <v>0</v>
      </c>
    </row>
    <row r="165" spans="1:8" x14ac:dyDescent="0.25">
      <c r="A165" s="305"/>
      <c r="B165" s="2"/>
      <c r="C165" s="2"/>
      <c r="D165" s="2"/>
      <c r="E165" s="3" t="s">
        <v>22</v>
      </c>
      <c r="F165" s="5">
        <v>1978042</v>
      </c>
      <c r="G165" s="7">
        <v>0</v>
      </c>
      <c r="H165" s="7">
        <v>0</v>
      </c>
    </row>
    <row r="166" spans="1:8" x14ac:dyDescent="0.25">
      <c r="A166" s="306"/>
      <c r="B166" s="2"/>
      <c r="C166" s="2"/>
      <c r="D166" s="2"/>
      <c r="E166" s="3" t="s">
        <v>23</v>
      </c>
      <c r="F166" s="5">
        <v>36035</v>
      </c>
      <c r="G166" s="7">
        <v>0</v>
      </c>
      <c r="H166" s="5">
        <v>36035</v>
      </c>
    </row>
    <row r="167" spans="1:8" x14ac:dyDescent="0.25">
      <c r="A167" s="304">
        <v>51</v>
      </c>
      <c r="B167" s="2">
        <v>71</v>
      </c>
      <c r="C167" s="2">
        <v>4103</v>
      </c>
      <c r="D167" s="2" t="s">
        <v>74</v>
      </c>
      <c r="E167" s="4" t="s">
        <v>21</v>
      </c>
      <c r="F167" s="6">
        <v>155565</v>
      </c>
      <c r="G167" s="8">
        <v>0</v>
      </c>
      <c r="H167" s="6">
        <v>48032</v>
      </c>
    </row>
    <row r="168" spans="1:8" x14ac:dyDescent="0.25">
      <c r="A168" s="305"/>
      <c r="B168" s="2"/>
      <c r="C168" s="2"/>
      <c r="D168" s="2"/>
      <c r="E168" s="3" t="s">
        <v>22</v>
      </c>
      <c r="F168" s="5">
        <v>74623</v>
      </c>
      <c r="G168" s="7">
        <v>0</v>
      </c>
      <c r="H168" s="7">
        <v>0</v>
      </c>
    </row>
    <row r="169" spans="1:8" x14ac:dyDescent="0.25">
      <c r="A169" s="306"/>
      <c r="B169" s="2"/>
      <c r="C169" s="2"/>
      <c r="D169" s="2"/>
      <c r="E169" s="3" t="s">
        <v>23</v>
      </c>
      <c r="F169" s="5">
        <v>80942</v>
      </c>
      <c r="G169" s="7">
        <v>0</v>
      </c>
      <c r="H169" s="5">
        <v>48032</v>
      </c>
    </row>
    <row r="170" spans="1:8" x14ac:dyDescent="0.25">
      <c r="A170" s="304">
        <v>52</v>
      </c>
      <c r="B170" s="2">
        <v>71</v>
      </c>
      <c r="C170" s="2">
        <v>4104</v>
      </c>
      <c r="D170" s="2" t="s">
        <v>75</v>
      </c>
      <c r="E170" s="4" t="s">
        <v>21</v>
      </c>
      <c r="F170" s="6">
        <v>130944</v>
      </c>
      <c r="G170" s="8">
        <v>0</v>
      </c>
      <c r="H170" s="8">
        <v>0</v>
      </c>
    </row>
    <row r="171" spans="1:8" x14ac:dyDescent="0.25">
      <c r="A171" s="306"/>
      <c r="B171" s="2"/>
      <c r="C171" s="2"/>
      <c r="D171" s="2"/>
      <c r="E171" s="3" t="s">
        <v>22</v>
      </c>
      <c r="F171" s="5">
        <v>130944</v>
      </c>
      <c r="G171" s="7">
        <v>0</v>
      </c>
      <c r="H171" s="7">
        <v>0</v>
      </c>
    </row>
    <row r="172" spans="1:8" x14ac:dyDescent="0.25">
      <c r="A172" s="304">
        <v>53</v>
      </c>
      <c r="B172" s="2">
        <v>71</v>
      </c>
      <c r="C172" s="2">
        <v>4106</v>
      </c>
      <c r="D172" s="2" t="s">
        <v>76</v>
      </c>
      <c r="E172" s="4" t="s">
        <v>21</v>
      </c>
      <c r="F172" s="6">
        <v>1004973</v>
      </c>
      <c r="G172" s="8">
        <v>0</v>
      </c>
      <c r="H172" s="8">
        <v>0</v>
      </c>
    </row>
    <row r="173" spans="1:8" x14ac:dyDescent="0.25">
      <c r="A173" s="306"/>
      <c r="B173" s="2"/>
      <c r="C173" s="2"/>
      <c r="D173" s="2"/>
      <c r="E173" s="3" t="s">
        <v>22</v>
      </c>
      <c r="F173" s="5">
        <v>1004973</v>
      </c>
      <c r="G173" s="7">
        <v>0</v>
      </c>
      <c r="H173" s="7">
        <v>0</v>
      </c>
    </row>
    <row r="174" spans="1:8" x14ac:dyDescent="0.25">
      <c r="A174" s="304">
        <v>54</v>
      </c>
      <c r="B174" s="2">
        <v>74</v>
      </c>
      <c r="C174" s="2">
        <v>4095</v>
      </c>
      <c r="D174" s="2" t="s">
        <v>77</v>
      </c>
      <c r="E174" s="4" t="s">
        <v>21</v>
      </c>
      <c r="F174" s="6">
        <v>6117726</v>
      </c>
      <c r="G174" s="8">
        <v>0</v>
      </c>
      <c r="H174" s="6">
        <v>4030558</v>
      </c>
    </row>
    <row r="175" spans="1:8" x14ac:dyDescent="0.25">
      <c r="A175" s="305"/>
      <c r="B175" s="2"/>
      <c r="C175" s="2"/>
      <c r="D175" s="2"/>
      <c r="E175" s="3" t="s">
        <v>22</v>
      </c>
      <c r="F175" s="5">
        <v>1382903</v>
      </c>
      <c r="G175" s="7">
        <v>0</v>
      </c>
      <c r="H175" s="7">
        <v>0</v>
      </c>
    </row>
    <row r="176" spans="1:8" x14ac:dyDescent="0.25">
      <c r="A176" s="306"/>
      <c r="B176" s="2"/>
      <c r="C176" s="2"/>
      <c r="D176" s="2"/>
      <c r="E176" s="3" t="s">
        <v>23</v>
      </c>
      <c r="F176" s="5">
        <v>4734823</v>
      </c>
      <c r="G176" s="7">
        <v>0</v>
      </c>
      <c r="H176" s="5">
        <v>4030558</v>
      </c>
    </row>
    <row r="177" spans="1:8" x14ac:dyDescent="0.25">
      <c r="A177" s="304">
        <v>55</v>
      </c>
      <c r="B177" s="2">
        <v>74</v>
      </c>
      <c r="C177" s="2">
        <v>4097</v>
      </c>
      <c r="D177" s="2" t="s">
        <v>79</v>
      </c>
      <c r="E177" s="4" t="s">
        <v>21</v>
      </c>
      <c r="F177" s="6">
        <v>400988</v>
      </c>
      <c r="G177" s="8">
        <v>0</v>
      </c>
      <c r="H177" s="8">
        <v>0</v>
      </c>
    </row>
    <row r="178" spans="1:8" x14ac:dyDescent="0.25">
      <c r="A178" s="305"/>
      <c r="B178" s="2"/>
      <c r="C178" s="2"/>
      <c r="D178" s="2"/>
      <c r="E178" s="3" t="s">
        <v>22</v>
      </c>
      <c r="F178" s="5">
        <v>54700</v>
      </c>
      <c r="G178" s="7">
        <v>0</v>
      </c>
      <c r="H178" s="7">
        <v>0</v>
      </c>
    </row>
    <row r="179" spans="1:8" x14ac:dyDescent="0.25">
      <c r="A179" s="306"/>
      <c r="B179" s="2"/>
      <c r="C179" s="2"/>
      <c r="D179" s="2"/>
      <c r="E179" s="3" t="s">
        <v>23</v>
      </c>
      <c r="F179" s="5">
        <v>346288</v>
      </c>
      <c r="G179" s="7">
        <v>0</v>
      </c>
      <c r="H179" s="7">
        <v>0</v>
      </c>
    </row>
    <row r="180" spans="1:8" x14ac:dyDescent="0.25">
      <c r="A180" s="304">
        <v>56</v>
      </c>
      <c r="B180" s="2">
        <v>74</v>
      </c>
      <c r="C180" s="2">
        <v>4098</v>
      </c>
      <c r="D180" s="2" t="s">
        <v>80</v>
      </c>
      <c r="E180" s="4" t="s">
        <v>21</v>
      </c>
      <c r="F180" s="6">
        <v>525932</v>
      </c>
      <c r="G180" s="8">
        <v>0</v>
      </c>
      <c r="H180" s="8">
        <v>656</v>
      </c>
    </row>
    <row r="181" spans="1:8" x14ac:dyDescent="0.25">
      <c r="A181" s="305"/>
      <c r="B181" s="2"/>
      <c r="C181" s="2"/>
      <c r="D181" s="2"/>
      <c r="E181" s="3" t="s">
        <v>22</v>
      </c>
      <c r="F181" s="5">
        <v>406540</v>
      </c>
      <c r="G181" s="7">
        <v>0</v>
      </c>
      <c r="H181" s="7">
        <v>0</v>
      </c>
    </row>
    <row r="182" spans="1:8" x14ac:dyDescent="0.25">
      <c r="A182" s="306"/>
      <c r="B182" s="2"/>
      <c r="C182" s="2"/>
      <c r="D182" s="2"/>
      <c r="E182" s="3" t="s">
        <v>23</v>
      </c>
      <c r="F182" s="5">
        <v>119392</v>
      </c>
      <c r="G182" s="7">
        <v>0</v>
      </c>
      <c r="H182" s="7">
        <v>656</v>
      </c>
    </row>
    <row r="183" spans="1:8" x14ac:dyDescent="0.25">
      <c r="A183" s="304">
        <v>57</v>
      </c>
      <c r="B183" s="2">
        <v>74</v>
      </c>
      <c r="C183" s="2">
        <v>4099</v>
      </c>
      <c r="D183" s="2" t="s">
        <v>81</v>
      </c>
      <c r="E183" s="4" t="s">
        <v>21</v>
      </c>
      <c r="F183" s="6">
        <v>2044291</v>
      </c>
      <c r="G183" s="6">
        <v>3350</v>
      </c>
      <c r="H183" s="8">
        <v>0</v>
      </c>
    </row>
    <row r="184" spans="1:8" x14ac:dyDescent="0.25">
      <c r="A184" s="305"/>
      <c r="B184" s="2"/>
      <c r="C184" s="2"/>
      <c r="D184" s="2"/>
      <c r="E184" s="3" t="s">
        <v>34</v>
      </c>
      <c r="F184" s="5">
        <v>1363440</v>
      </c>
      <c r="G184" s="5">
        <v>2860</v>
      </c>
      <c r="H184" s="7">
        <v>0</v>
      </c>
    </row>
    <row r="185" spans="1:8" x14ac:dyDescent="0.25">
      <c r="A185" s="306"/>
      <c r="B185" s="2"/>
      <c r="C185" s="2"/>
      <c r="D185" s="2"/>
      <c r="E185" s="3" t="s">
        <v>22</v>
      </c>
      <c r="F185" s="5">
        <v>680851</v>
      </c>
      <c r="G185" s="7">
        <v>490</v>
      </c>
      <c r="H185" s="7">
        <v>0</v>
      </c>
    </row>
    <row r="186" spans="1:8" x14ac:dyDescent="0.25">
      <c r="A186" s="304">
        <v>58</v>
      </c>
      <c r="B186" s="2">
        <v>75</v>
      </c>
      <c r="C186" s="2">
        <v>4008</v>
      </c>
      <c r="D186" s="2" t="s">
        <v>128</v>
      </c>
      <c r="E186" s="4" t="s">
        <v>21</v>
      </c>
      <c r="F186" s="6">
        <v>5516907</v>
      </c>
      <c r="G186" s="8">
        <v>0</v>
      </c>
      <c r="H186" s="8">
        <v>0</v>
      </c>
    </row>
    <row r="187" spans="1:8" x14ac:dyDescent="0.25">
      <c r="A187" s="305"/>
      <c r="B187" s="2"/>
      <c r="C187" s="2"/>
      <c r="D187" s="2"/>
      <c r="E187" s="3" t="s">
        <v>34</v>
      </c>
      <c r="F187" s="5">
        <v>807505</v>
      </c>
      <c r="G187" s="7">
        <v>0</v>
      </c>
      <c r="H187" s="7">
        <v>0</v>
      </c>
    </row>
    <row r="188" spans="1:8" x14ac:dyDescent="0.25">
      <c r="A188" s="305"/>
      <c r="B188" s="2"/>
      <c r="C188" s="2"/>
      <c r="D188" s="2"/>
      <c r="E188" s="3" t="s">
        <v>22</v>
      </c>
      <c r="F188" s="5">
        <v>4700687</v>
      </c>
      <c r="G188" s="7">
        <v>0</v>
      </c>
      <c r="H188" s="7">
        <v>0</v>
      </c>
    </row>
    <row r="189" spans="1:8" x14ac:dyDescent="0.25">
      <c r="A189" s="306"/>
      <c r="B189" s="2"/>
      <c r="C189" s="2"/>
      <c r="D189" s="2"/>
      <c r="E189" s="3" t="s">
        <v>23</v>
      </c>
      <c r="F189" s="5">
        <v>8715</v>
      </c>
      <c r="G189" s="7">
        <v>0</v>
      </c>
      <c r="H189" s="7">
        <v>0</v>
      </c>
    </row>
    <row r="190" spans="1:8" x14ac:dyDescent="0.25">
      <c r="A190" s="304">
        <v>59</v>
      </c>
      <c r="B190" s="2">
        <v>75</v>
      </c>
      <c r="C190" s="2">
        <v>4018</v>
      </c>
      <c r="D190" s="2" t="s">
        <v>82</v>
      </c>
      <c r="E190" s="4" t="s">
        <v>21</v>
      </c>
      <c r="F190" s="6">
        <v>295670</v>
      </c>
      <c r="G190" s="8">
        <v>0</v>
      </c>
      <c r="H190" s="8">
        <v>0</v>
      </c>
    </row>
    <row r="191" spans="1:8" x14ac:dyDescent="0.25">
      <c r="A191" s="305"/>
      <c r="B191" s="2"/>
      <c r="C191" s="2"/>
      <c r="D191" s="2"/>
      <c r="E191" s="3" t="s">
        <v>22</v>
      </c>
      <c r="F191" s="5">
        <v>283663</v>
      </c>
      <c r="G191" s="7">
        <v>0</v>
      </c>
      <c r="H191" s="7">
        <v>0</v>
      </c>
    </row>
    <row r="192" spans="1:8" x14ac:dyDescent="0.25">
      <c r="A192" s="306"/>
      <c r="B192" s="2"/>
      <c r="C192" s="2"/>
      <c r="D192" s="2"/>
      <c r="E192" s="3" t="s">
        <v>23</v>
      </c>
      <c r="F192" s="5">
        <v>12007</v>
      </c>
      <c r="G192" s="7">
        <v>0</v>
      </c>
      <c r="H192" s="7">
        <v>0</v>
      </c>
    </row>
    <row r="193" spans="1:8" x14ac:dyDescent="0.25">
      <c r="A193" s="304">
        <v>60</v>
      </c>
      <c r="B193" s="2">
        <v>75</v>
      </c>
      <c r="C193" s="2">
        <v>4022</v>
      </c>
      <c r="D193" s="2" t="s">
        <v>83</v>
      </c>
      <c r="E193" s="4" t="s">
        <v>21</v>
      </c>
      <c r="F193" s="6">
        <v>26412</v>
      </c>
      <c r="G193" s="8">
        <v>0</v>
      </c>
      <c r="H193" s="8">
        <v>0</v>
      </c>
    </row>
    <row r="194" spans="1:8" x14ac:dyDescent="0.25">
      <c r="A194" s="306"/>
      <c r="B194" s="2"/>
      <c r="C194" s="2"/>
      <c r="D194" s="2"/>
      <c r="E194" s="3" t="s">
        <v>35</v>
      </c>
      <c r="F194" s="5">
        <v>26412</v>
      </c>
      <c r="G194" s="7">
        <v>0</v>
      </c>
      <c r="H194" s="7">
        <v>0</v>
      </c>
    </row>
    <row r="195" spans="1:8" x14ac:dyDescent="0.25">
      <c r="A195" s="304">
        <v>61</v>
      </c>
      <c r="B195" s="2">
        <v>75</v>
      </c>
      <c r="C195" s="2">
        <v>4101</v>
      </c>
      <c r="D195" s="2" t="s">
        <v>84</v>
      </c>
      <c r="E195" s="4" t="s">
        <v>21</v>
      </c>
      <c r="F195" s="6">
        <v>5489719</v>
      </c>
      <c r="G195" s="8">
        <v>0</v>
      </c>
      <c r="H195" s="6">
        <v>2121966</v>
      </c>
    </row>
    <row r="196" spans="1:8" x14ac:dyDescent="0.25">
      <c r="A196" s="305"/>
      <c r="B196" s="2"/>
      <c r="C196" s="2"/>
      <c r="D196" s="2"/>
      <c r="E196" s="3" t="s">
        <v>22</v>
      </c>
      <c r="F196" s="5">
        <v>2087934</v>
      </c>
      <c r="G196" s="7">
        <v>0</v>
      </c>
      <c r="H196" s="7">
        <v>0</v>
      </c>
    </row>
    <row r="197" spans="1:8" x14ac:dyDescent="0.25">
      <c r="A197" s="306"/>
      <c r="B197" s="2"/>
      <c r="C197" s="2"/>
      <c r="D197" s="2"/>
      <c r="E197" s="3" t="s">
        <v>23</v>
      </c>
      <c r="F197" s="5">
        <v>3401785</v>
      </c>
      <c r="G197" s="7">
        <v>0</v>
      </c>
      <c r="H197" s="5">
        <v>2121966</v>
      </c>
    </row>
    <row r="198" spans="1:8" x14ac:dyDescent="0.25">
      <c r="A198" s="304">
        <v>62</v>
      </c>
      <c r="B198" s="2">
        <v>76</v>
      </c>
      <c r="C198" s="2">
        <v>4014</v>
      </c>
      <c r="D198" s="2" t="s">
        <v>85</v>
      </c>
      <c r="E198" s="4" t="s">
        <v>21</v>
      </c>
      <c r="F198" s="6">
        <v>24905377</v>
      </c>
      <c r="G198" s="8">
        <v>0</v>
      </c>
      <c r="H198" s="8">
        <v>0</v>
      </c>
    </row>
    <row r="199" spans="1:8" x14ac:dyDescent="0.25">
      <c r="A199" s="305"/>
      <c r="B199" s="2"/>
      <c r="C199" s="2"/>
      <c r="D199" s="2"/>
      <c r="E199" s="3" t="s">
        <v>34</v>
      </c>
      <c r="F199" s="5">
        <v>9548633</v>
      </c>
      <c r="G199" s="7">
        <v>0</v>
      </c>
      <c r="H199" s="7">
        <v>0</v>
      </c>
    </row>
    <row r="200" spans="1:8" x14ac:dyDescent="0.25">
      <c r="A200" s="305"/>
      <c r="B200" s="2"/>
      <c r="C200" s="2"/>
      <c r="D200" s="2"/>
      <c r="E200" s="3" t="s">
        <v>35</v>
      </c>
      <c r="F200" s="5">
        <v>14351653</v>
      </c>
      <c r="G200" s="7">
        <v>0</v>
      </c>
      <c r="H200" s="7">
        <v>0</v>
      </c>
    </row>
    <row r="201" spans="1:8" x14ac:dyDescent="0.25">
      <c r="A201" s="305"/>
      <c r="B201" s="2"/>
      <c r="C201" s="2"/>
      <c r="D201" s="2"/>
      <c r="E201" s="3" t="s">
        <v>22</v>
      </c>
      <c r="F201" s="5">
        <v>1005071</v>
      </c>
      <c r="G201" s="7">
        <v>0</v>
      </c>
      <c r="H201" s="7">
        <v>0</v>
      </c>
    </row>
    <row r="202" spans="1:8" x14ac:dyDescent="0.25">
      <c r="A202" s="306"/>
      <c r="B202" s="2"/>
      <c r="C202" s="2"/>
      <c r="D202" s="2"/>
      <c r="E202" s="3" t="s">
        <v>23</v>
      </c>
      <c r="F202" s="7">
        <v>20</v>
      </c>
      <c r="G202" s="7">
        <v>0</v>
      </c>
      <c r="H202" s="7">
        <v>0</v>
      </c>
    </row>
    <row r="203" spans="1:8" x14ac:dyDescent="0.25">
      <c r="A203" s="304">
        <v>63</v>
      </c>
      <c r="B203" s="2">
        <v>76</v>
      </c>
      <c r="C203" s="2">
        <v>4016</v>
      </c>
      <c r="D203" s="2" t="s">
        <v>140</v>
      </c>
      <c r="E203" s="4" t="s">
        <v>21</v>
      </c>
      <c r="F203" s="6">
        <v>11647690</v>
      </c>
      <c r="G203" s="8">
        <v>0</v>
      </c>
      <c r="H203" s="6">
        <v>2789702</v>
      </c>
    </row>
    <row r="204" spans="1:8" x14ac:dyDescent="0.25">
      <c r="A204" s="305"/>
      <c r="B204" s="2"/>
      <c r="C204" s="2"/>
      <c r="D204" s="2"/>
      <c r="E204" s="3" t="s">
        <v>22</v>
      </c>
      <c r="F204" s="5">
        <v>6964275</v>
      </c>
      <c r="G204" s="7">
        <v>0</v>
      </c>
      <c r="H204" s="7">
        <v>0</v>
      </c>
    </row>
    <row r="205" spans="1:8" x14ac:dyDescent="0.25">
      <c r="A205" s="306"/>
      <c r="B205" s="2"/>
      <c r="C205" s="2"/>
      <c r="D205" s="2"/>
      <c r="E205" s="3" t="s">
        <v>23</v>
      </c>
      <c r="F205" s="5">
        <v>4683415</v>
      </c>
      <c r="G205" s="7">
        <v>0</v>
      </c>
      <c r="H205" s="5">
        <v>2789702</v>
      </c>
    </row>
    <row r="206" spans="1:8" x14ac:dyDescent="0.25">
      <c r="A206" s="304">
        <v>64</v>
      </c>
      <c r="B206" s="2">
        <v>76</v>
      </c>
      <c r="C206" s="2">
        <v>4100</v>
      </c>
      <c r="D206" s="2" t="s">
        <v>86</v>
      </c>
      <c r="E206" s="4" t="s">
        <v>21</v>
      </c>
      <c r="F206" s="6">
        <v>2261238</v>
      </c>
      <c r="G206" s="8">
        <v>0</v>
      </c>
      <c r="H206" s="8">
        <v>0</v>
      </c>
    </row>
    <row r="207" spans="1:8" x14ac:dyDescent="0.25">
      <c r="A207" s="306"/>
      <c r="B207" s="2"/>
      <c r="C207" s="2"/>
      <c r="D207" s="2"/>
      <c r="E207" s="3" t="s">
        <v>22</v>
      </c>
      <c r="F207" s="5">
        <v>2261238</v>
      </c>
      <c r="G207" s="7">
        <v>0</v>
      </c>
      <c r="H207" s="7">
        <v>0</v>
      </c>
    </row>
    <row r="208" spans="1:8" x14ac:dyDescent="0.25">
      <c r="A208" s="304">
        <v>65</v>
      </c>
      <c r="B208" s="2">
        <v>76</v>
      </c>
      <c r="C208" s="2">
        <v>4101</v>
      </c>
      <c r="D208" s="2" t="s">
        <v>87</v>
      </c>
      <c r="E208" s="4" t="s">
        <v>21</v>
      </c>
      <c r="F208" s="6">
        <v>313682</v>
      </c>
      <c r="G208" s="8">
        <v>0</v>
      </c>
      <c r="H208" s="6">
        <v>2463</v>
      </c>
    </row>
    <row r="209" spans="1:8" x14ac:dyDescent="0.25">
      <c r="A209" s="305"/>
      <c r="B209" s="2"/>
      <c r="C209" s="2"/>
      <c r="D209" s="2"/>
      <c r="E209" s="3" t="s">
        <v>22</v>
      </c>
      <c r="F209" s="5">
        <v>311123</v>
      </c>
      <c r="G209" s="7">
        <v>0</v>
      </c>
      <c r="H209" s="7">
        <v>0</v>
      </c>
    </row>
    <row r="210" spans="1:8" x14ac:dyDescent="0.25">
      <c r="A210" s="306"/>
      <c r="B210" s="2"/>
      <c r="C210" s="2"/>
      <c r="D210" s="2"/>
      <c r="E210" s="3" t="s">
        <v>23</v>
      </c>
      <c r="F210" s="5">
        <v>2559</v>
      </c>
      <c r="G210" s="7">
        <v>0</v>
      </c>
      <c r="H210" s="5">
        <v>2463</v>
      </c>
    </row>
    <row r="211" spans="1:8" x14ac:dyDescent="0.25">
      <c r="A211" s="304">
        <v>66</v>
      </c>
      <c r="B211" s="2">
        <v>92</v>
      </c>
      <c r="C211" s="2">
        <v>1000</v>
      </c>
      <c r="D211" s="2" t="s">
        <v>88</v>
      </c>
      <c r="E211" s="4" t="s">
        <v>21</v>
      </c>
      <c r="F211" s="6">
        <v>605136</v>
      </c>
      <c r="G211" s="8">
        <v>0</v>
      </c>
      <c r="H211" s="8">
        <v>0</v>
      </c>
    </row>
    <row r="212" spans="1:8" ht="18" customHeight="1" x14ac:dyDescent="0.25">
      <c r="A212" s="306"/>
      <c r="B212" s="2"/>
      <c r="C212" s="2"/>
      <c r="D212" s="2"/>
      <c r="E212" s="3" t="s">
        <v>22</v>
      </c>
      <c r="F212" s="5">
        <v>605136</v>
      </c>
      <c r="G212" s="7">
        <v>0</v>
      </c>
      <c r="H212" s="7">
        <v>0</v>
      </c>
    </row>
    <row r="213" spans="1:8" x14ac:dyDescent="0.25">
      <c r="A213" s="304">
        <v>67</v>
      </c>
      <c r="B213" s="2">
        <v>15</v>
      </c>
      <c r="C213" s="2">
        <v>2032</v>
      </c>
      <c r="D213" s="2" t="s">
        <v>144</v>
      </c>
      <c r="E213" s="4" t="s">
        <v>21</v>
      </c>
      <c r="F213" s="6">
        <v>1620791</v>
      </c>
      <c r="G213" s="8">
        <v>0</v>
      </c>
      <c r="H213" s="8">
        <v>0</v>
      </c>
    </row>
    <row r="214" spans="1:8" x14ac:dyDescent="0.25">
      <c r="A214" s="305"/>
      <c r="B214" s="2"/>
      <c r="C214" s="2"/>
      <c r="D214" s="2"/>
      <c r="E214" s="3" t="s">
        <v>22</v>
      </c>
      <c r="F214" s="5">
        <v>1562151</v>
      </c>
      <c r="G214" s="7">
        <v>0</v>
      </c>
      <c r="H214" s="7">
        <v>0</v>
      </c>
    </row>
    <row r="215" spans="1:8" x14ac:dyDescent="0.25">
      <c r="A215" s="306"/>
      <c r="B215" s="2"/>
      <c r="C215" s="2"/>
      <c r="D215" s="2"/>
      <c r="E215" s="3" t="s">
        <v>23</v>
      </c>
      <c r="F215" s="5">
        <v>58640</v>
      </c>
      <c r="G215" s="7">
        <v>0</v>
      </c>
      <c r="H215" s="7">
        <v>0</v>
      </c>
    </row>
    <row r="216" spans="1:8" x14ac:dyDescent="0.25">
      <c r="A216" s="304">
        <v>68</v>
      </c>
      <c r="B216" s="2">
        <v>16</v>
      </c>
      <c r="C216" s="2">
        <v>2008</v>
      </c>
      <c r="D216" s="2" t="s">
        <v>91</v>
      </c>
      <c r="E216" s="4" t="s">
        <v>21</v>
      </c>
      <c r="F216" s="6">
        <v>700388</v>
      </c>
      <c r="G216" s="8">
        <v>0</v>
      </c>
      <c r="H216" s="8">
        <v>0</v>
      </c>
    </row>
    <row r="217" spans="1:8" x14ac:dyDescent="0.25">
      <c r="A217" s="306"/>
      <c r="B217" s="2"/>
      <c r="C217" s="2"/>
      <c r="D217" s="2"/>
      <c r="E217" s="3" t="s">
        <v>22</v>
      </c>
      <c r="F217" s="5">
        <v>700388</v>
      </c>
      <c r="G217" s="7">
        <v>0</v>
      </c>
      <c r="H217" s="7">
        <v>0</v>
      </c>
    </row>
    <row r="218" spans="1:8" x14ac:dyDescent="0.25">
      <c r="A218" s="304">
        <v>69</v>
      </c>
      <c r="B218" s="2">
        <v>31</v>
      </c>
      <c r="C218" s="2">
        <v>2362</v>
      </c>
      <c r="D218" s="2" t="s">
        <v>92</v>
      </c>
      <c r="E218" s="4" t="s">
        <v>21</v>
      </c>
      <c r="F218" s="6">
        <v>655579</v>
      </c>
      <c r="G218" s="8">
        <v>0</v>
      </c>
      <c r="H218" s="8">
        <v>0</v>
      </c>
    </row>
    <row r="219" spans="1:8" x14ac:dyDescent="0.25">
      <c r="A219" s="306"/>
      <c r="B219" s="2"/>
      <c r="C219" s="2"/>
      <c r="D219" s="2"/>
      <c r="E219" s="3" t="s">
        <v>34</v>
      </c>
      <c r="F219" s="5">
        <v>655579</v>
      </c>
      <c r="G219" s="7">
        <v>0</v>
      </c>
      <c r="H219" s="7">
        <v>0</v>
      </c>
    </row>
    <row r="220" spans="1:8" x14ac:dyDescent="0.25">
      <c r="A220" s="304">
        <v>70</v>
      </c>
      <c r="B220" s="2">
        <v>31</v>
      </c>
      <c r="C220" s="2">
        <v>4165</v>
      </c>
      <c r="D220" s="2" t="s">
        <v>55</v>
      </c>
      <c r="E220" s="4" t="s">
        <v>21</v>
      </c>
      <c r="F220" s="6">
        <v>304480</v>
      </c>
      <c r="G220" s="8">
        <v>0</v>
      </c>
      <c r="H220" s="8">
        <v>0</v>
      </c>
    </row>
    <row r="221" spans="1:8" x14ac:dyDescent="0.25">
      <c r="A221" s="306"/>
      <c r="B221" s="2"/>
      <c r="C221" s="2"/>
      <c r="D221" s="2"/>
      <c r="E221" s="3" t="s">
        <v>22</v>
      </c>
      <c r="F221" s="5">
        <v>304480</v>
      </c>
      <c r="G221" s="7">
        <v>0</v>
      </c>
      <c r="H221" s="7">
        <v>0</v>
      </c>
    </row>
    <row r="222" spans="1:8" x14ac:dyDescent="0.25">
      <c r="A222" s="304">
        <v>71</v>
      </c>
      <c r="B222" s="2">
        <v>31</v>
      </c>
      <c r="C222" s="2">
        <v>958</v>
      </c>
      <c r="D222" s="2" t="s">
        <v>96</v>
      </c>
      <c r="E222" s="4" t="s">
        <v>21</v>
      </c>
      <c r="F222" s="6">
        <v>4106457</v>
      </c>
      <c r="G222" s="8">
        <v>0</v>
      </c>
      <c r="H222" s="8">
        <v>0</v>
      </c>
    </row>
    <row r="223" spans="1:8" x14ac:dyDescent="0.25">
      <c r="A223" s="306"/>
      <c r="B223" s="2"/>
      <c r="C223" s="2"/>
      <c r="D223" s="2"/>
      <c r="E223" s="3" t="s">
        <v>35</v>
      </c>
      <c r="F223" s="5">
        <v>4106457</v>
      </c>
      <c r="G223" s="7">
        <v>0</v>
      </c>
      <c r="H223" s="7">
        <v>0</v>
      </c>
    </row>
    <row r="224" spans="1:8" x14ac:dyDescent="0.25">
      <c r="A224" s="304">
        <v>72</v>
      </c>
      <c r="B224" s="2">
        <v>34</v>
      </c>
      <c r="C224" s="2">
        <v>1619</v>
      </c>
      <c r="D224" s="2" t="s">
        <v>97</v>
      </c>
      <c r="E224" s="4" t="s">
        <v>21</v>
      </c>
      <c r="F224" s="6">
        <v>8173589</v>
      </c>
      <c r="G224" s="8">
        <v>0</v>
      </c>
      <c r="H224" s="8">
        <v>0</v>
      </c>
    </row>
    <row r="225" spans="1:8" x14ac:dyDescent="0.25">
      <c r="A225" s="305"/>
      <c r="B225" s="2"/>
      <c r="C225" s="2"/>
      <c r="D225" s="2"/>
      <c r="E225" s="3" t="s">
        <v>34</v>
      </c>
      <c r="F225" s="5">
        <v>455820</v>
      </c>
      <c r="G225" s="7">
        <v>0</v>
      </c>
      <c r="H225" s="7">
        <v>0</v>
      </c>
    </row>
    <row r="226" spans="1:8" x14ac:dyDescent="0.25">
      <c r="A226" s="305"/>
      <c r="B226" s="2"/>
      <c r="C226" s="2"/>
      <c r="D226" s="2"/>
      <c r="E226" s="3" t="s">
        <v>22</v>
      </c>
      <c r="F226" s="5">
        <v>1445379</v>
      </c>
      <c r="G226" s="7">
        <v>0</v>
      </c>
      <c r="H226" s="7">
        <v>0</v>
      </c>
    </row>
    <row r="227" spans="1:8" x14ac:dyDescent="0.25">
      <c r="A227" s="306"/>
      <c r="B227" s="2"/>
      <c r="C227" s="2"/>
      <c r="D227" s="2"/>
      <c r="E227" s="3" t="s">
        <v>23</v>
      </c>
      <c r="F227" s="5">
        <v>6272390</v>
      </c>
      <c r="G227" s="7">
        <v>0</v>
      </c>
      <c r="H227" s="7">
        <v>0</v>
      </c>
    </row>
    <row r="228" spans="1:8" x14ac:dyDescent="0.25">
      <c r="A228" s="304">
        <v>73</v>
      </c>
      <c r="B228" s="2">
        <v>34</v>
      </c>
      <c r="C228" s="2" t="s">
        <v>145</v>
      </c>
      <c r="D228" s="2" t="s">
        <v>142</v>
      </c>
      <c r="E228" s="4" t="s">
        <v>21</v>
      </c>
      <c r="F228" s="6">
        <v>992509</v>
      </c>
      <c r="G228" s="8">
        <v>0</v>
      </c>
      <c r="H228" s="8">
        <v>0</v>
      </c>
    </row>
    <row r="229" spans="1:8" x14ac:dyDescent="0.25">
      <c r="A229" s="305"/>
      <c r="B229" s="2"/>
      <c r="C229" s="2"/>
      <c r="D229" s="2"/>
      <c r="E229" s="3" t="s">
        <v>35</v>
      </c>
      <c r="F229" s="5">
        <v>979182</v>
      </c>
      <c r="G229" s="7">
        <v>0</v>
      </c>
      <c r="H229" s="7">
        <v>0</v>
      </c>
    </row>
    <row r="230" spans="1:8" x14ac:dyDescent="0.25">
      <c r="A230" s="306"/>
      <c r="B230" s="2"/>
      <c r="C230" s="2"/>
      <c r="D230" s="2"/>
      <c r="E230" s="3" t="s">
        <v>22</v>
      </c>
      <c r="F230" s="5">
        <v>13327</v>
      </c>
      <c r="G230" s="7">
        <v>0</v>
      </c>
      <c r="H230" s="7">
        <v>0</v>
      </c>
    </row>
    <row r="231" spans="1:8" x14ac:dyDescent="0.25">
      <c r="A231" s="304">
        <v>74</v>
      </c>
      <c r="B231" s="2">
        <v>34</v>
      </c>
      <c r="C231" s="2">
        <v>921</v>
      </c>
      <c r="D231" s="2" t="s">
        <v>98</v>
      </c>
      <c r="E231" s="4" t="s">
        <v>21</v>
      </c>
      <c r="F231" s="6">
        <v>14879782</v>
      </c>
      <c r="G231" s="8">
        <v>0</v>
      </c>
      <c r="H231" s="8">
        <v>0</v>
      </c>
    </row>
    <row r="232" spans="1:8" x14ac:dyDescent="0.25">
      <c r="A232" s="305"/>
      <c r="B232" s="2"/>
      <c r="C232" s="2"/>
      <c r="D232" s="2"/>
      <c r="E232" s="3" t="s">
        <v>34</v>
      </c>
      <c r="F232" s="5">
        <v>13145750</v>
      </c>
      <c r="G232" s="7">
        <v>0</v>
      </c>
      <c r="H232" s="7">
        <v>0</v>
      </c>
    </row>
    <row r="233" spans="1:8" x14ac:dyDescent="0.25">
      <c r="A233" s="305"/>
      <c r="B233" s="2"/>
      <c r="C233" s="2"/>
      <c r="D233" s="2"/>
      <c r="E233" s="3" t="s">
        <v>35</v>
      </c>
      <c r="F233" s="5">
        <v>756582</v>
      </c>
      <c r="G233" s="7">
        <v>0</v>
      </c>
      <c r="H233" s="7">
        <v>0</v>
      </c>
    </row>
    <row r="234" spans="1:8" x14ac:dyDescent="0.25">
      <c r="A234" s="305"/>
      <c r="B234" s="2"/>
      <c r="C234" s="2"/>
      <c r="D234" s="2"/>
      <c r="E234" s="3" t="s">
        <v>22</v>
      </c>
      <c r="F234" s="5">
        <v>936667</v>
      </c>
      <c r="G234" s="7">
        <v>0</v>
      </c>
      <c r="H234" s="7">
        <v>0</v>
      </c>
    </row>
    <row r="235" spans="1:8" x14ac:dyDescent="0.25">
      <c r="A235" s="306"/>
      <c r="B235" s="2"/>
      <c r="C235" s="2"/>
      <c r="D235" s="2"/>
      <c r="E235" s="3" t="s">
        <v>23</v>
      </c>
      <c r="F235" s="5">
        <v>40783</v>
      </c>
      <c r="G235" s="7">
        <v>0</v>
      </c>
      <c r="H235" s="7">
        <v>0</v>
      </c>
    </row>
    <row r="236" spans="1:8" x14ac:dyDescent="0.25">
      <c r="A236" s="304">
        <v>75</v>
      </c>
      <c r="B236" s="2">
        <v>34</v>
      </c>
      <c r="C236" s="2" t="s">
        <v>137</v>
      </c>
      <c r="D236" s="2" t="s">
        <v>138</v>
      </c>
      <c r="E236" s="4" t="s">
        <v>21</v>
      </c>
      <c r="F236" s="6">
        <v>616959</v>
      </c>
      <c r="G236" s="8">
        <v>0</v>
      </c>
      <c r="H236" s="8">
        <v>0</v>
      </c>
    </row>
    <row r="237" spans="1:8" x14ac:dyDescent="0.25">
      <c r="A237" s="305"/>
      <c r="B237" s="2"/>
      <c r="C237" s="2"/>
      <c r="D237" s="2"/>
      <c r="E237" s="3" t="s">
        <v>22</v>
      </c>
      <c r="F237" s="5">
        <v>615616</v>
      </c>
      <c r="G237" s="7">
        <v>0</v>
      </c>
      <c r="H237" s="7">
        <v>0</v>
      </c>
    </row>
    <row r="238" spans="1:8" x14ac:dyDescent="0.25">
      <c r="A238" s="306"/>
      <c r="B238" s="2"/>
      <c r="C238" s="2"/>
      <c r="D238" s="2"/>
      <c r="E238" s="3" t="s">
        <v>23</v>
      </c>
      <c r="F238" s="5">
        <v>1343</v>
      </c>
      <c r="G238" s="7">
        <v>0</v>
      </c>
      <c r="H238" s="7">
        <v>0</v>
      </c>
    </row>
    <row r="239" spans="1:8" x14ac:dyDescent="0.25">
      <c r="A239" s="304">
        <v>76</v>
      </c>
      <c r="B239" s="2">
        <v>61</v>
      </c>
      <c r="C239" s="2">
        <v>1503</v>
      </c>
      <c r="D239" s="2" t="s">
        <v>99</v>
      </c>
      <c r="E239" s="4" t="s">
        <v>21</v>
      </c>
      <c r="F239" s="6">
        <v>2696289</v>
      </c>
      <c r="G239" s="8">
        <v>0</v>
      </c>
      <c r="H239" s="6">
        <v>1603451</v>
      </c>
    </row>
    <row r="240" spans="1:8" x14ac:dyDescent="0.25">
      <c r="A240" s="305"/>
      <c r="B240" s="2"/>
      <c r="C240" s="2"/>
      <c r="D240" s="2"/>
      <c r="E240" s="3" t="s">
        <v>22</v>
      </c>
      <c r="F240" s="5">
        <v>640427</v>
      </c>
      <c r="G240" s="7">
        <v>0</v>
      </c>
      <c r="H240" s="7">
        <v>0</v>
      </c>
    </row>
    <row r="241" spans="1:8" x14ac:dyDescent="0.25">
      <c r="A241" s="306"/>
      <c r="B241" s="2"/>
      <c r="C241" s="2"/>
      <c r="D241" s="2"/>
      <c r="E241" s="3" t="s">
        <v>23</v>
      </c>
      <c r="F241" s="5">
        <v>2055862</v>
      </c>
      <c r="G241" s="7">
        <v>0</v>
      </c>
      <c r="H241" s="5">
        <v>1603451</v>
      </c>
    </row>
    <row r="242" spans="1:8" x14ac:dyDescent="0.25">
      <c r="A242" s="304">
        <v>77</v>
      </c>
      <c r="B242" s="2">
        <v>62</v>
      </c>
      <c r="C242" s="2">
        <v>510</v>
      </c>
      <c r="D242" s="2" t="s">
        <v>100</v>
      </c>
      <c r="E242" s="4" t="s">
        <v>21</v>
      </c>
      <c r="F242" s="6">
        <v>1102358</v>
      </c>
      <c r="G242" s="8">
        <v>0</v>
      </c>
      <c r="H242" s="6">
        <v>63306</v>
      </c>
    </row>
    <row r="243" spans="1:8" x14ac:dyDescent="0.25">
      <c r="A243" s="305"/>
      <c r="B243" s="2"/>
      <c r="C243" s="2"/>
      <c r="D243" s="2"/>
      <c r="E243" s="3" t="s">
        <v>35</v>
      </c>
      <c r="F243" s="5">
        <v>1025555</v>
      </c>
      <c r="G243" s="7">
        <v>0</v>
      </c>
      <c r="H243" s="7">
        <v>0</v>
      </c>
    </row>
    <row r="244" spans="1:8" x14ac:dyDescent="0.25">
      <c r="A244" s="306"/>
      <c r="B244" s="2"/>
      <c r="C244" s="2"/>
      <c r="D244" s="2"/>
      <c r="E244" s="3" t="s">
        <v>23</v>
      </c>
      <c r="F244" s="5">
        <v>76803</v>
      </c>
      <c r="G244" s="7">
        <v>0</v>
      </c>
      <c r="H244" s="5">
        <v>63306</v>
      </c>
    </row>
    <row r="245" spans="1:8" x14ac:dyDescent="0.25">
      <c r="A245" s="304">
        <v>78</v>
      </c>
      <c r="B245" s="2">
        <v>71</v>
      </c>
      <c r="C245" s="2">
        <v>4001</v>
      </c>
      <c r="D245" s="2" t="s">
        <v>101</v>
      </c>
      <c r="E245" s="4" t="s">
        <v>21</v>
      </c>
      <c r="F245" s="6">
        <v>636819</v>
      </c>
      <c r="G245" s="8">
        <v>0</v>
      </c>
      <c r="H245" s="6">
        <v>4513</v>
      </c>
    </row>
    <row r="246" spans="1:8" x14ac:dyDescent="0.25">
      <c r="A246" s="305"/>
      <c r="B246" s="2"/>
      <c r="C246" s="2"/>
      <c r="D246" s="2"/>
      <c r="E246" s="3" t="s">
        <v>22</v>
      </c>
      <c r="F246" s="5">
        <v>635129</v>
      </c>
      <c r="G246" s="7">
        <v>0</v>
      </c>
      <c r="H246" s="5">
        <v>4513</v>
      </c>
    </row>
    <row r="247" spans="1:8" x14ac:dyDescent="0.25">
      <c r="A247" s="306"/>
      <c r="B247" s="2"/>
      <c r="C247" s="2"/>
      <c r="D247" s="2"/>
      <c r="E247" s="3" t="s">
        <v>23</v>
      </c>
      <c r="F247" s="5">
        <v>1690</v>
      </c>
      <c r="G247" s="7">
        <v>0</v>
      </c>
      <c r="H247" s="7">
        <v>0</v>
      </c>
    </row>
    <row r="248" spans="1:8" x14ac:dyDescent="0.25">
      <c r="A248" s="304">
        <v>79</v>
      </c>
      <c r="B248" s="2">
        <v>71</v>
      </c>
      <c r="C248" s="2">
        <v>965</v>
      </c>
      <c r="D248" s="2" t="s">
        <v>102</v>
      </c>
      <c r="E248" s="4" t="s">
        <v>21</v>
      </c>
      <c r="F248" s="6">
        <v>17524058</v>
      </c>
      <c r="G248" s="8">
        <v>0</v>
      </c>
      <c r="H248" s="6">
        <v>8018579</v>
      </c>
    </row>
    <row r="249" spans="1:8" x14ac:dyDescent="0.25">
      <c r="A249" s="305"/>
      <c r="B249" s="2"/>
      <c r="C249" s="2"/>
      <c r="D249" s="2"/>
      <c r="E249" s="3" t="s">
        <v>22</v>
      </c>
      <c r="F249" s="5">
        <v>6267225</v>
      </c>
      <c r="G249" s="7">
        <v>0</v>
      </c>
      <c r="H249" s="7">
        <v>0</v>
      </c>
    </row>
    <row r="250" spans="1:8" x14ac:dyDescent="0.25">
      <c r="A250" s="306"/>
      <c r="B250" s="2"/>
      <c r="C250" s="2"/>
      <c r="D250" s="2"/>
      <c r="E250" s="3" t="s">
        <v>23</v>
      </c>
      <c r="F250" s="5">
        <v>11256833</v>
      </c>
      <c r="G250" s="7">
        <v>0</v>
      </c>
      <c r="H250" s="5">
        <v>8018579</v>
      </c>
    </row>
    <row r="251" spans="1:8" x14ac:dyDescent="0.25">
      <c r="A251" s="304">
        <v>80</v>
      </c>
      <c r="B251" s="2">
        <v>71</v>
      </c>
      <c r="C251" s="2">
        <v>995</v>
      </c>
      <c r="D251" s="2" t="s">
        <v>103</v>
      </c>
      <c r="E251" s="4" t="s">
        <v>21</v>
      </c>
      <c r="F251" s="6">
        <v>2024746</v>
      </c>
      <c r="G251" s="8">
        <v>0</v>
      </c>
      <c r="H251" s="8">
        <v>0</v>
      </c>
    </row>
    <row r="252" spans="1:8" x14ac:dyDescent="0.25">
      <c r="A252" s="305"/>
      <c r="B252" s="2"/>
      <c r="C252" s="2"/>
      <c r="D252" s="2"/>
      <c r="E252" s="3" t="s">
        <v>22</v>
      </c>
      <c r="F252" s="5">
        <v>2021166</v>
      </c>
      <c r="G252" s="7">
        <v>0</v>
      </c>
      <c r="H252" s="7">
        <v>0</v>
      </c>
    </row>
    <row r="253" spans="1:8" x14ac:dyDescent="0.25">
      <c r="A253" s="306"/>
      <c r="B253" s="2"/>
      <c r="C253" s="2"/>
      <c r="D253" s="2"/>
      <c r="E253" s="3" t="s">
        <v>23</v>
      </c>
      <c r="F253" s="5">
        <v>3580</v>
      </c>
      <c r="G253" s="7">
        <v>0</v>
      </c>
      <c r="H253" s="7">
        <v>0</v>
      </c>
    </row>
    <row r="254" spans="1:8" x14ac:dyDescent="0.25">
      <c r="A254" s="304">
        <v>81</v>
      </c>
      <c r="B254" s="2">
        <v>75</v>
      </c>
      <c r="C254" s="2">
        <v>144</v>
      </c>
      <c r="D254" s="2" t="s">
        <v>104</v>
      </c>
      <c r="E254" s="4" t="s">
        <v>21</v>
      </c>
      <c r="F254" s="6">
        <v>10526974</v>
      </c>
      <c r="G254" s="8">
        <v>0</v>
      </c>
      <c r="H254" s="6">
        <v>35077</v>
      </c>
    </row>
    <row r="255" spans="1:8" x14ac:dyDescent="0.25">
      <c r="A255" s="305"/>
      <c r="B255" s="2"/>
      <c r="C255" s="2"/>
      <c r="D255" s="2"/>
      <c r="E255" s="3" t="s">
        <v>34</v>
      </c>
      <c r="F255" s="5">
        <v>10481807</v>
      </c>
      <c r="G255" s="7">
        <v>0</v>
      </c>
      <c r="H255" s="7">
        <v>0</v>
      </c>
    </row>
    <row r="256" spans="1:8" x14ac:dyDescent="0.25">
      <c r="A256" s="306"/>
      <c r="B256" s="2"/>
      <c r="C256" s="2"/>
      <c r="D256" s="2"/>
      <c r="E256" s="3" t="s">
        <v>23</v>
      </c>
      <c r="F256" s="5">
        <v>45167</v>
      </c>
      <c r="G256" s="7">
        <v>0</v>
      </c>
      <c r="H256" s="5">
        <v>35077</v>
      </c>
    </row>
    <row r="257" spans="1:8" x14ac:dyDescent="0.25">
      <c r="A257" s="304">
        <v>82</v>
      </c>
      <c r="B257" s="2">
        <v>75</v>
      </c>
      <c r="C257" s="2">
        <v>146</v>
      </c>
      <c r="D257" s="2" t="s">
        <v>105</v>
      </c>
      <c r="E257" s="4" t="s">
        <v>21</v>
      </c>
      <c r="F257" s="6">
        <v>5447247</v>
      </c>
      <c r="G257" s="8">
        <v>0</v>
      </c>
      <c r="H257" s="8">
        <v>110</v>
      </c>
    </row>
    <row r="258" spans="1:8" x14ac:dyDescent="0.25">
      <c r="A258" s="305"/>
      <c r="B258" s="2"/>
      <c r="C258" s="2"/>
      <c r="D258" s="2"/>
      <c r="E258" s="3" t="s">
        <v>34</v>
      </c>
      <c r="F258" s="5">
        <v>4509892</v>
      </c>
      <c r="G258" s="7">
        <v>0</v>
      </c>
      <c r="H258" s="7">
        <v>0</v>
      </c>
    </row>
    <row r="259" spans="1:8" x14ac:dyDescent="0.25">
      <c r="A259" s="305"/>
      <c r="B259" s="2"/>
      <c r="C259" s="2"/>
      <c r="D259" s="2"/>
      <c r="E259" s="3" t="s">
        <v>35</v>
      </c>
      <c r="F259" s="5">
        <v>164601</v>
      </c>
      <c r="G259" s="7">
        <v>0</v>
      </c>
      <c r="H259" s="7">
        <v>0</v>
      </c>
    </row>
    <row r="260" spans="1:8" x14ac:dyDescent="0.25">
      <c r="A260" s="305"/>
      <c r="B260" s="2"/>
      <c r="C260" s="2"/>
      <c r="D260" s="2"/>
      <c r="E260" s="3" t="s">
        <v>22</v>
      </c>
      <c r="F260" s="5">
        <v>758978</v>
      </c>
      <c r="G260" s="7">
        <v>0</v>
      </c>
      <c r="H260" s="7">
        <v>0</v>
      </c>
    </row>
    <row r="261" spans="1:8" x14ac:dyDescent="0.25">
      <c r="A261" s="306"/>
      <c r="B261" s="2"/>
      <c r="C261" s="2"/>
      <c r="D261" s="2"/>
      <c r="E261" s="3" t="s">
        <v>23</v>
      </c>
      <c r="F261" s="5">
        <v>13776</v>
      </c>
      <c r="G261" s="7">
        <v>0</v>
      </c>
      <c r="H261" s="7">
        <v>110</v>
      </c>
    </row>
    <row r="262" spans="1:8" x14ac:dyDescent="0.25">
      <c r="A262" s="304">
        <v>83</v>
      </c>
      <c r="B262" s="2">
        <v>75</v>
      </c>
      <c r="C262" s="2">
        <v>4000</v>
      </c>
      <c r="D262" s="2" t="s">
        <v>106</v>
      </c>
      <c r="E262" s="4" t="s">
        <v>21</v>
      </c>
      <c r="F262" s="6">
        <v>1329742</v>
      </c>
      <c r="G262" s="8">
        <v>0</v>
      </c>
      <c r="H262" s="8">
        <v>0</v>
      </c>
    </row>
    <row r="263" spans="1:8" x14ac:dyDescent="0.25">
      <c r="A263" s="305"/>
      <c r="B263" s="2"/>
      <c r="C263" s="2"/>
      <c r="D263" s="2"/>
      <c r="E263" s="3" t="s">
        <v>34</v>
      </c>
      <c r="F263" s="5">
        <v>1239056</v>
      </c>
      <c r="G263" s="7">
        <v>0</v>
      </c>
      <c r="H263" s="7">
        <v>0</v>
      </c>
    </row>
    <row r="264" spans="1:8" x14ac:dyDescent="0.25">
      <c r="A264" s="306"/>
      <c r="B264" s="2"/>
      <c r="C264" s="2"/>
      <c r="D264" s="2"/>
      <c r="E264" s="3" t="s">
        <v>22</v>
      </c>
      <c r="F264" s="5">
        <v>90686</v>
      </c>
      <c r="G264" s="7">
        <v>0</v>
      </c>
      <c r="H264" s="7">
        <v>0</v>
      </c>
    </row>
    <row r="265" spans="1:8" x14ac:dyDescent="0.25">
      <c r="A265" s="304">
        <v>84</v>
      </c>
      <c r="B265" s="2">
        <v>75</v>
      </c>
      <c r="C265" s="2">
        <v>962</v>
      </c>
      <c r="D265" s="2" t="s">
        <v>107</v>
      </c>
      <c r="E265" s="4" t="s">
        <v>21</v>
      </c>
      <c r="F265" s="6">
        <v>2795145</v>
      </c>
      <c r="G265" s="8">
        <v>0</v>
      </c>
      <c r="H265" s="8">
        <v>0</v>
      </c>
    </row>
    <row r="266" spans="1:8" x14ac:dyDescent="0.25">
      <c r="A266" s="305"/>
      <c r="B266" s="2"/>
      <c r="C266" s="2"/>
      <c r="D266" s="2"/>
      <c r="E266" s="3" t="s">
        <v>35</v>
      </c>
      <c r="F266" s="5">
        <v>2161848</v>
      </c>
      <c r="G266" s="7">
        <v>0</v>
      </c>
      <c r="H266" s="7">
        <v>0</v>
      </c>
    </row>
    <row r="267" spans="1:8" x14ac:dyDescent="0.25">
      <c r="A267" s="305"/>
      <c r="B267" s="2"/>
      <c r="C267" s="2"/>
      <c r="D267" s="2"/>
      <c r="E267" s="3" t="s">
        <v>22</v>
      </c>
      <c r="F267" s="5">
        <v>624242</v>
      </c>
      <c r="G267" s="7">
        <v>0</v>
      </c>
      <c r="H267" s="7">
        <v>0</v>
      </c>
    </row>
    <row r="268" spans="1:8" x14ac:dyDescent="0.25">
      <c r="A268" s="306"/>
      <c r="B268" s="2"/>
      <c r="C268" s="2"/>
      <c r="D268" s="2"/>
      <c r="E268" s="3" t="s">
        <v>23</v>
      </c>
      <c r="F268" s="5">
        <v>9055</v>
      </c>
      <c r="G268" s="7">
        <v>0</v>
      </c>
      <c r="H268" s="7">
        <v>0</v>
      </c>
    </row>
    <row r="269" spans="1:8" x14ac:dyDescent="0.25">
      <c r="A269" s="304">
        <v>85</v>
      </c>
      <c r="B269" s="2">
        <v>87</v>
      </c>
      <c r="C269" s="2">
        <v>933</v>
      </c>
      <c r="D269" s="2" t="s">
        <v>108</v>
      </c>
      <c r="E269" s="4" t="s">
        <v>21</v>
      </c>
      <c r="F269" s="6">
        <v>229792</v>
      </c>
      <c r="G269" s="8">
        <v>0</v>
      </c>
      <c r="H269" s="8">
        <v>0</v>
      </c>
    </row>
    <row r="270" spans="1:8" x14ac:dyDescent="0.25">
      <c r="A270" s="306"/>
      <c r="B270" s="2"/>
      <c r="C270" s="2"/>
      <c r="D270" s="2"/>
      <c r="E270" s="3" t="s">
        <v>22</v>
      </c>
      <c r="F270" s="5">
        <v>229792</v>
      </c>
      <c r="G270" s="7">
        <v>0</v>
      </c>
      <c r="H270" s="7">
        <v>0</v>
      </c>
    </row>
    <row r="271" spans="1:8" s="167" customFormat="1" ht="26.25" x14ac:dyDescent="0.25">
      <c r="A271" s="335">
        <v>86</v>
      </c>
      <c r="B271" s="108">
        <v>31</v>
      </c>
      <c r="C271" s="108" t="s">
        <v>110</v>
      </c>
      <c r="D271" s="109" t="s">
        <v>111</v>
      </c>
      <c r="E271" s="110" t="s">
        <v>21</v>
      </c>
      <c r="F271" s="111">
        <f>F272+F273+F274+F275+F276+F277</f>
        <v>900694655</v>
      </c>
      <c r="G271" s="111">
        <f>G272+G273+G274+G275+G276+G277</f>
        <v>50923</v>
      </c>
      <c r="H271" s="111">
        <f>H272+H273+H274+H275+H276+H277</f>
        <v>144598389</v>
      </c>
    </row>
    <row r="272" spans="1:8" s="167" customFormat="1" ht="15.75" x14ac:dyDescent="0.25">
      <c r="A272" s="336"/>
      <c r="B272" s="108"/>
      <c r="C272" s="108"/>
      <c r="D272" s="109"/>
      <c r="E272" s="110" t="s">
        <v>134</v>
      </c>
      <c r="F272" s="111">
        <v>0</v>
      </c>
      <c r="G272" s="113">
        <v>22866</v>
      </c>
      <c r="H272" s="111">
        <v>0</v>
      </c>
    </row>
    <row r="273" spans="1:8" s="167" customFormat="1" ht="15.75" x14ac:dyDescent="0.25">
      <c r="A273" s="336"/>
      <c r="B273" s="108"/>
      <c r="C273" s="108"/>
      <c r="D273" s="109"/>
      <c r="E273" s="112" t="s">
        <v>34</v>
      </c>
      <c r="F273" s="113">
        <v>492990599</v>
      </c>
      <c r="G273" s="113">
        <v>23742</v>
      </c>
      <c r="H273" s="113">
        <v>0</v>
      </c>
    </row>
    <row r="274" spans="1:8" s="167" customFormat="1" ht="15.75" x14ac:dyDescent="0.25">
      <c r="A274" s="336"/>
      <c r="B274" s="108"/>
      <c r="C274" s="108"/>
      <c r="D274" s="109"/>
      <c r="E274" s="112" t="s">
        <v>131</v>
      </c>
      <c r="F274" s="113">
        <v>1104019</v>
      </c>
      <c r="G274" s="113">
        <v>2132</v>
      </c>
      <c r="H274" s="113">
        <v>0</v>
      </c>
    </row>
    <row r="275" spans="1:8" s="167" customFormat="1" ht="15.75" x14ac:dyDescent="0.25">
      <c r="A275" s="336"/>
      <c r="B275" s="108"/>
      <c r="C275" s="108"/>
      <c r="D275" s="109"/>
      <c r="E275" s="112" t="s">
        <v>35</v>
      </c>
      <c r="F275" s="113">
        <v>59390477</v>
      </c>
      <c r="G275" s="113">
        <v>913</v>
      </c>
      <c r="H275" s="113">
        <v>0</v>
      </c>
    </row>
    <row r="276" spans="1:8" s="167" customFormat="1" ht="15.75" x14ac:dyDescent="0.25">
      <c r="A276" s="336"/>
      <c r="B276" s="108"/>
      <c r="C276" s="108"/>
      <c r="D276" s="109"/>
      <c r="E276" s="112" t="s">
        <v>22</v>
      </c>
      <c r="F276" s="113">
        <v>152209681</v>
      </c>
      <c r="G276" s="113">
        <v>1215</v>
      </c>
      <c r="H276" s="113">
        <v>0</v>
      </c>
    </row>
    <row r="277" spans="1:8" s="167" customFormat="1" ht="15.75" x14ac:dyDescent="0.25">
      <c r="A277" s="337"/>
      <c r="B277" s="108"/>
      <c r="C277" s="108"/>
      <c r="D277" s="109"/>
      <c r="E277" s="112" t="s">
        <v>23</v>
      </c>
      <c r="F277" s="113">
        <v>194999879</v>
      </c>
      <c r="G277" s="113">
        <v>55</v>
      </c>
      <c r="H277" s="113">
        <v>144598389</v>
      </c>
    </row>
    <row r="278" spans="1:8" s="167" customFormat="1" ht="15.75" x14ac:dyDescent="0.25">
      <c r="A278" s="335">
        <v>87</v>
      </c>
      <c r="B278" s="108">
        <v>31</v>
      </c>
      <c r="C278" s="108">
        <v>2363</v>
      </c>
      <c r="D278" s="109" t="s">
        <v>112</v>
      </c>
      <c r="E278" s="110" t="s">
        <v>21</v>
      </c>
      <c r="F278" s="111">
        <f>F279+F280+F281</f>
        <v>112901567</v>
      </c>
      <c r="G278" s="111">
        <f>G279+G280+G281</f>
        <v>10</v>
      </c>
      <c r="H278" s="111">
        <f>H279+H280+H281</f>
        <v>46339776</v>
      </c>
    </row>
    <row r="279" spans="1:8" s="167" customFormat="1" ht="15.75" x14ac:dyDescent="0.25">
      <c r="A279" s="336"/>
      <c r="B279" s="108"/>
      <c r="C279" s="108"/>
      <c r="D279" s="109"/>
      <c r="E279" s="112" t="s">
        <v>35</v>
      </c>
      <c r="F279" s="113">
        <v>7646724</v>
      </c>
      <c r="G279" s="113">
        <v>10</v>
      </c>
      <c r="H279" s="113">
        <v>0</v>
      </c>
    </row>
    <row r="280" spans="1:8" s="167" customFormat="1" ht="15.75" x14ac:dyDescent="0.25">
      <c r="A280" s="336"/>
      <c r="B280" s="108"/>
      <c r="C280" s="108"/>
      <c r="D280" s="109"/>
      <c r="E280" s="112" t="s">
        <v>22</v>
      </c>
      <c r="F280" s="113">
        <v>41595298</v>
      </c>
      <c r="G280" s="113">
        <v>0</v>
      </c>
      <c r="H280" s="113">
        <v>0</v>
      </c>
    </row>
    <row r="281" spans="1:8" s="167" customFormat="1" ht="18" customHeight="1" x14ac:dyDescent="0.25">
      <c r="A281" s="336"/>
      <c r="B281" s="115"/>
      <c r="C281" s="115"/>
      <c r="D281" s="109"/>
      <c r="E281" s="112" t="s">
        <v>23</v>
      </c>
      <c r="F281" s="113">
        <v>63659545</v>
      </c>
      <c r="G281" s="113">
        <v>0</v>
      </c>
      <c r="H281" s="113">
        <v>46339776</v>
      </c>
    </row>
    <row r="282" spans="1:8" s="167" customFormat="1" ht="15.75" customHeight="1" x14ac:dyDescent="0.25">
      <c r="A282" s="338"/>
      <c r="B282" s="116"/>
      <c r="C282" s="117"/>
      <c r="D282" s="118" t="s">
        <v>109</v>
      </c>
      <c r="E282" s="110" t="s">
        <v>21</v>
      </c>
      <c r="F282" s="111">
        <f>F283+F284+F285+F286+F287+F288</f>
        <v>1336020676</v>
      </c>
      <c r="G282" s="111">
        <f>G283+G284+G285+G286+G287+G288</f>
        <v>70075</v>
      </c>
      <c r="H282" s="111">
        <f>H283+H284+H285+H286+H287+H288</f>
        <v>257254806</v>
      </c>
    </row>
    <row r="283" spans="1:8" s="167" customFormat="1" ht="15.75" customHeight="1" x14ac:dyDescent="0.25">
      <c r="A283" s="339"/>
      <c r="B283" s="116"/>
      <c r="C283" s="117"/>
      <c r="D283" s="118"/>
      <c r="E283" s="110" t="s">
        <v>134</v>
      </c>
      <c r="F283" s="111">
        <v>0</v>
      </c>
      <c r="G283" s="111">
        <f>G272</f>
        <v>22866</v>
      </c>
      <c r="H283" s="111">
        <v>0</v>
      </c>
    </row>
    <row r="284" spans="1:8" s="167" customFormat="1" ht="15.75" x14ac:dyDescent="0.25">
      <c r="A284" s="339"/>
      <c r="B284" s="116"/>
      <c r="C284" s="116"/>
      <c r="D284" s="165"/>
      <c r="E284" s="112" t="s">
        <v>34</v>
      </c>
      <c r="F284" s="113">
        <f>F36+F44+F55+F63+F66+F71+F95+F104+F119+F124+F135+F142+F219+F147+F154+F184+F187+F199+F225+F232+F255+F258+F263+F273</f>
        <v>579291631</v>
      </c>
      <c r="G284" s="113">
        <f>G95+G184+G273</f>
        <v>28844</v>
      </c>
      <c r="H284" s="113">
        <v>0</v>
      </c>
    </row>
    <row r="285" spans="1:8" s="167" customFormat="1" ht="15.75" x14ac:dyDescent="0.25">
      <c r="A285" s="339"/>
      <c r="B285" s="116"/>
      <c r="C285" s="116"/>
      <c r="D285" s="165"/>
      <c r="E285" s="112" t="s">
        <v>131</v>
      </c>
      <c r="F285" s="113">
        <f>F274</f>
        <v>1104019</v>
      </c>
      <c r="G285" s="113">
        <f>G274</f>
        <v>2132</v>
      </c>
      <c r="H285" s="113">
        <v>0</v>
      </c>
    </row>
    <row r="286" spans="1:8" s="167" customFormat="1" ht="15.75" x14ac:dyDescent="0.25">
      <c r="A286" s="339"/>
      <c r="B286" s="116"/>
      <c r="C286" s="116"/>
      <c r="D286" s="165"/>
      <c r="E286" s="112" t="s">
        <v>35</v>
      </c>
      <c r="F286" s="113">
        <f>F30+F37+F48+F67+F72+F74+F78+F115+F120+F128+F143+F155+F164+F194+F200+F223+F229+F233+F243+F259+F266+F275+F279</f>
        <v>100757073</v>
      </c>
      <c r="G286" s="113">
        <f>G275+G279</f>
        <v>923</v>
      </c>
      <c r="H286" s="113">
        <f>H37</f>
        <v>26512</v>
      </c>
    </row>
    <row r="287" spans="1:8" s="167" customFormat="1" ht="15.75" x14ac:dyDescent="0.25">
      <c r="A287" s="339"/>
      <c r="B287" s="116"/>
      <c r="C287" s="116"/>
      <c r="D287" s="165"/>
      <c r="E287" s="112" t="s">
        <v>22</v>
      </c>
      <c r="F287" s="113">
        <f>F9+F14+F17+F19+F22+F24+F27+F31+F34+F38+F41+F45+F49+F52+F56+F58+F61+F64+F68+F75+F79+F82+F84+F87+F90+F92+F96+F98+F100+F102+F105+F110+F112+F116+F121+F125+F129+F132+F136+F139+F144+F148+F151+F156+F159+F162+F165+F168+F171+F173+F175+F178+F181+F185+F188+F191+F196+F201+F204+F207+F209+F212+F214+F217+F221+F226+F230+F234+F237+F240+F246+F249+F252+F260+F264+F267+F270+F276+F280</f>
        <v>292851573</v>
      </c>
      <c r="G287" s="113">
        <f>G87+G185+G276</f>
        <v>4384</v>
      </c>
      <c r="H287" s="113">
        <f>H14+H38+H105+H246+H22+H34</f>
        <v>1414132</v>
      </c>
    </row>
    <row r="288" spans="1:8" s="167" customFormat="1" ht="15.75" x14ac:dyDescent="0.25">
      <c r="A288" s="340"/>
      <c r="B288" s="116"/>
      <c r="C288" s="116"/>
      <c r="D288" s="165"/>
      <c r="E288" s="121" t="s">
        <v>23</v>
      </c>
      <c r="F288" s="113">
        <f>F10+F12+F15+F20+F25+F28+F32+F39+F42+F46+F50+F53+F59+F69+F76+F80+F85+F88+F93+F106+F108+F113+F117+F122+F126+F130+F133+F137+F140+F145+F149+F152+F157+F160+F166+F169+F176+F179+F182+F189+F192+F197+F202+F205+F210+F215+F227+F235+F238+F241+F244+F247+F250+F253+F256+F261+F268+F277+F281</f>
        <v>362016380</v>
      </c>
      <c r="G288" s="113">
        <f>G88+G277</f>
        <v>10926</v>
      </c>
      <c r="H288" s="113">
        <f>H10+H15+H25+H32+H39+H46+H53+H69+H88+H106+H133+H137+H140+H145+H149+H152+H160+H166+H169+H176+H182+H197+H205+H210+H241+H244+H250+H256+H261+H277+H281</f>
        <v>255814162</v>
      </c>
    </row>
  </sheetData>
  <autoFilter ref="E1:E288"/>
  <mergeCells count="91">
    <mergeCell ref="A29:A32"/>
    <mergeCell ref="A1:H1"/>
    <mergeCell ref="A2:H2"/>
    <mergeCell ref="A3:H3"/>
    <mergeCell ref="A8:A10"/>
    <mergeCell ref="A11:A12"/>
    <mergeCell ref="A13:A15"/>
    <mergeCell ref="A16:A17"/>
    <mergeCell ref="A18:A20"/>
    <mergeCell ref="A21:A22"/>
    <mergeCell ref="A23:A25"/>
    <mergeCell ref="A26:A28"/>
    <mergeCell ref="A70:A72"/>
    <mergeCell ref="A33:A34"/>
    <mergeCell ref="A35:A39"/>
    <mergeCell ref="A40:A42"/>
    <mergeCell ref="A43:A46"/>
    <mergeCell ref="A47:A50"/>
    <mergeCell ref="A51:A53"/>
    <mergeCell ref="A54:A56"/>
    <mergeCell ref="A57:A59"/>
    <mergeCell ref="A60:A61"/>
    <mergeCell ref="A62:A64"/>
    <mergeCell ref="A65:A69"/>
    <mergeCell ref="A103:A106"/>
    <mergeCell ref="A73:A76"/>
    <mergeCell ref="A77:A80"/>
    <mergeCell ref="A81:A82"/>
    <mergeCell ref="A83:A85"/>
    <mergeCell ref="A86:A88"/>
    <mergeCell ref="A89:A90"/>
    <mergeCell ref="A91:A93"/>
    <mergeCell ref="A94:A96"/>
    <mergeCell ref="A97:A98"/>
    <mergeCell ref="A99:A100"/>
    <mergeCell ref="A101:A102"/>
    <mergeCell ref="A146:A149"/>
    <mergeCell ref="A107:A108"/>
    <mergeCell ref="A109:A110"/>
    <mergeCell ref="A111:A113"/>
    <mergeCell ref="A114:A117"/>
    <mergeCell ref="A118:A122"/>
    <mergeCell ref="A123:A126"/>
    <mergeCell ref="A127:A130"/>
    <mergeCell ref="A131:A133"/>
    <mergeCell ref="A134:A137"/>
    <mergeCell ref="A138:A140"/>
    <mergeCell ref="A141:A145"/>
    <mergeCell ref="A183:A185"/>
    <mergeCell ref="A150:A152"/>
    <mergeCell ref="A153:A157"/>
    <mergeCell ref="A158:A160"/>
    <mergeCell ref="A161:A162"/>
    <mergeCell ref="A163:A166"/>
    <mergeCell ref="A167:A169"/>
    <mergeCell ref="A170:A171"/>
    <mergeCell ref="A172:A173"/>
    <mergeCell ref="A174:A176"/>
    <mergeCell ref="A177:A179"/>
    <mergeCell ref="A180:A182"/>
    <mergeCell ref="A218:A219"/>
    <mergeCell ref="A186:A189"/>
    <mergeCell ref="A190:A192"/>
    <mergeCell ref="A193:A194"/>
    <mergeCell ref="A195:A197"/>
    <mergeCell ref="A198:A202"/>
    <mergeCell ref="A203:A205"/>
    <mergeCell ref="A206:A207"/>
    <mergeCell ref="A208:A210"/>
    <mergeCell ref="A211:A212"/>
    <mergeCell ref="A213:A215"/>
    <mergeCell ref="A216:A217"/>
    <mergeCell ref="A254:A256"/>
    <mergeCell ref="A220:A221"/>
    <mergeCell ref="A222:A223"/>
    <mergeCell ref="A224:A227"/>
    <mergeCell ref="A228:A230"/>
    <mergeCell ref="A231:A235"/>
    <mergeCell ref="A236:A238"/>
    <mergeCell ref="A239:A241"/>
    <mergeCell ref="A242:A244"/>
    <mergeCell ref="A245:A247"/>
    <mergeCell ref="A248:A250"/>
    <mergeCell ref="A251:A253"/>
    <mergeCell ref="A282:A288"/>
    <mergeCell ref="A257:A261"/>
    <mergeCell ref="A262:A264"/>
    <mergeCell ref="A265:A268"/>
    <mergeCell ref="A269:A270"/>
    <mergeCell ref="A271:A277"/>
    <mergeCell ref="A278:A281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topLeftCell="A254" workbookViewId="0">
      <selection activeCell="E224" sqref="E224"/>
    </sheetView>
  </sheetViews>
  <sheetFormatPr defaultRowHeight="15" x14ac:dyDescent="0.25"/>
  <cols>
    <col min="1" max="1" width="6.85546875" style="168" customWidth="1"/>
    <col min="2" max="2" width="8" style="168" customWidth="1"/>
    <col min="3" max="3" width="12.28515625" style="168" bestFit="1" customWidth="1"/>
    <col min="4" max="4" width="36.5703125" style="168" bestFit="1" customWidth="1"/>
    <col min="5" max="5" width="16.5703125" style="168" bestFit="1" customWidth="1"/>
    <col min="6" max="6" width="13.5703125" style="168" bestFit="1" customWidth="1"/>
    <col min="7" max="7" width="14.85546875" style="168" bestFit="1" customWidth="1"/>
    <col min="8" max="8" width="22.140625" style="168" bestFit="1" customWidth="1"/>
    <col min="9" max="16384" width="9.140625" style="168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146</v>
      </c>
      <c r="B3" s="308"/>
      <c r="C3" s="308"/>
      <c r="D3" s="308"/>
      <c r="E3" s="308"/>
      <c r="F3" s="308"/>
      <c r="G3" s="308"/>
      <c r="H3" s="308"/>
    </row>
    <row r="4" spans="1:8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</row>
    <row r="6" spans="1:8" x14ac:dyDescent="0.25">
      <c r="A6" s="304">
        <v>1</v>
      </c>
      <c r="B6" s="2">
        <v>11</v>
      </c>
      <c r="C6" s="2">
        <v>2303</v>
      </c>
      <c r="D6" s="2" t="s">
        <v>20</v>
      </c>
      <c r="E6" s="4" t="s">
        <v>21</v>
      </c>
      <c r="F6" s="6">
        <v>1044542</v>
      </c>
      <c r="G6" s="8">
        <v>0</v>
      </c>
      <c r="H6" s="6">
        <v>18983</v>
      </c>
    </row>
    <row r="7" spans="1:8" x14ac:dyDescent="0.25">
      <c r="A7" s="305"/>
      <c r="B7" s="2"/>
      <c r="C7" s="2"/>
      <c r="D7" s="2"/>
      <c r="E7" s="3" t="s">
        <v>22</v>
      </c>
      <c r="F7" s="5">
        <v>873932</v>
      </c>
      <c r="G7" s="7">
        <v>0</v>
      </c>
      <c r="H7" s="7">
        <v>0</v>
      </c>
    </row>
    <row r="8" spans="1:8" x14ac:dyDescent="0.25">
      <c r="A8" s="306"/>
      <c r="B8" s="2"/>
      <c r="C8" s="2"/>
      <c r="D8" s="2"/>
      <c r="E8" s="3" t="s">
        <v>23</v>
      </c>
      <c r="F8" s="5">
        <v>170610</v>
      </c>
      <c r="G8" s="7">
        <v>0</v>
      </c>
      <c r="H8" s="5">
        <v>18983</v>
      </c>
    </row>
    <row r="9" spans="1:8" x14ac:dyDescent="0.25">
      <c r="A9" s="304">
        <v>2</v>
      </c>
      <c r="B9" s="2">
        <v>11</v>
      </c>
      <c r="C9" s="2">
        <v>4291</v>
      </c>
      <c r="D9" s="2" t="s">
        <v>24</v>
      </c>
      <c r="E9" s="4" t="s">
        <v>21</v>
      </c>
      <c r="F9" s="6">
        <v>13377</v>
      </c>
      <c r="G9" s="8">
        <v>0</v>
      </c>
      <c r="H9" s="8">
        <v>0</v>
      </c>
    </row>
    <row r="10" spans="1:8" x14ac:dyDescent="0.25">
      <c r="A10" s="306"/>
      <c r="B10" s="2"/>
      <c r="C10" s="2"/>
      <c r="D10" s="2"/>
      <c r="E10" s="3" t="s">
        <v>23</v>
      </c>
      <c r="F10" s="5">
        <v>13377</v>
      </c>
      <c r="G10" s="7">
        <v>0</v>
      </c>
      <c r="H10" s="7">
        <v>0</v>
      </c>
    </row>
    <row r="11" spans="1:8" x14ac:dyDescent="0.25">
      <c r="A11" s="304">
        <v>3</v>
      </c>
      <c r="B11" s="2">
        <v>13</v>
      </c>
      <c r="C11" s="2">
        <v>4279</v>
      </c>
      <c r="D11" s="2" t="s">
        <v>25</v>
      </c>
      <c r="E11" s="4" t="s">
        <v>21</v>
      </c>
      <c r="F11" s="6">
        <v>4602863</v>
      </c>
      <c r="G11" s="8">
        <v>0</v>
      </c>
      <c r="H11" s="6">
        <v>2276782</v>
      </c>
    </row>
    <row r="12" spans="1:8" x14ac:dyDescent="0.25">
      <c r="A12" s="305"/>
      <c r="B12" s="2"/>
      <c r="C12" s="2"/>
      <c r="D12" s="2"/>
      <c r="E12" s="3" t="s">
        <v>22</v>
      </c>
      <c r="F12" s="5">
        <v>1844169</v>
      </c>
      <c r="G12" s="7">
        <v>0</v>
      </c>
      <c r="H12" s="5">
        <v>483039</v>
      </c>
    </row>
    <row r="13" spans="1:8" x14ac:dyDescent="0.25">
      <c r="A13" s="306"/>
      <c r="B13" s="2"/>
      <c r="C13" s="2"/>
      <c r="D13" s="2"/>
      <c r="E13" s="3" t="s">
        <v>23</v>
      </c>
      <c r="F13" s="5">
        <v>2758694</v>
      </c>
      <c r="G13" s="7">
        <v>0</v>
      </c>
      <c r="H13" s="5">
        <v>1793743</v>
      </c>
    </row>
    <row r="14" spans="1:8" x14ac:dyDescent="0.25">
      <c r="A14" s="304">
        <v>4</v>
      </c>
      <c r="B14" s="2">
        <v>13</v>
      </c>
      <c r="C14" s="2">
        <v>4280</v>
      </c>
      <c r="D14" s="2" t="s">
        <v>26</v>
      </c>
      <c r="E14" s="4" t="s">
        <v>21</v>
      </c>
      <c r="F14" s="6">
        <v>26730</v>
      </c>
      <c r="G14" s="8">
        <v>0</v>
      </c>
      <c r="H14" s="8">
        <v>0</v>
      </c>
    </row>
    <row r="15" spans="1:8" x14ac:dyDescent="0.25">
      <c r="A15" s="306"/>
      <c r="B15" s="2"/>
      <c r="C15" s="2"/>
      <c r="D15" s="2"/>
      <c r="E15" s="3" t="s">
        <v>22</v>
      </c>
      <c r="F15" s="5">
        <v>26730</v>
      </c>
      <c r="G15" s="7">
        <v>0</v>
      </c>
      <c r="H15" s="7">
        <v>0</v>
      </c>
    </row>
    <row r="16" spans="1:8" x14ac:dyDescent="0.25">
      <c r="A16" s="304">
        <v>5</v>
      </c>
      <c r="B16" s="2">
        <v>13</v>
      </c>
      <c r="C16" s="2">
        <v>4281</v>
      </c>
      <c r="D16" s="2" t="s">
        <v>27</v>
      </c>
      <c r="E16" s="4" t="s">
        <v>21</v>
      </c>
      <c r="F16" s="6">
        <v>113135</v>
      </c>
      <c r="G16" s="8">
        <v>0</v>
      </c>
      <c r="H16" s="8">
        <v>0</v>
      </c>
    </row>
    <row r="17" spans="1:8" x14ac:dyDescent="0.25">
      <c r="A17" s="305"/>
      <c r="B17" s="2"/>
      <c r="C17" s="2"/>
      <c r="D17" s="2"/>
      <c r="E17" s="3" t="s">
        <v>22</v>
      </c>
      <c r="F17" s="5">
        <v>81612</v>
      </c>
      <c r="G17" s="7">
        <v>0</v>
      </c>
      <c r="H17" s="7">
        <v>0</v>
      </c>
    </row>
    <row r="18" spans="1:8" x14ac:dyDescent="0.25">
      <c r="A18" s="306"/>
      <c r="B18" s="2"/>
      <c r="C18" s="2"/>
      <c r="D18" s="2"/>
      <c r="E18" s="3" t="s">
        <v>23</v>
      </c>
      <c r="F18" s="5">
        <v>31523</v>
      </c>
      <c r="G18" s="7">
        <v>0</v>
      </c>
      <c r="H18" s="7">
        <v>0</v>
      </c>
    </row>
    <row r="19" spans="1:8" x14ac:dyDescent="0.25">
      <c r="A19" s="304">
        <v>6</v>
      </c>
      <c r="B19" s="2">
        <v>13</v>
      </c>
      <c r="C19" s="2">
        <v>4282</v>
      </c>
      <c r="D19" s="2" t="s">
        <v>28</v>
      </c>
      <c r="E19" s="4" t="s">
        <v>21</v>
      </c>
      <c r="F19" s="6">
        <v>451774</v>
      </c>
      <c r="G19" s="8">
        <v>0</v>
      </c>
      <c r="H19" s="6">
        <v>428754</v>
      </c>
    </row>
    <row r="20" spans="1:8" x14ac:dyDescent="0.25">
      <c r="A20" s="306"/>
      <c r="B20" s="2"/>
      <c r="C20" s="2"/>
      <c r="D20" s="2"/>
      <c r="E20" s="3" t="s">
        <v>22</v>
      </c>
      <c r="F20" s="5">
        <v>451774</v>
      </c>
      <c r="G20" s="7">
        <v>0</v>
      </c>
      <c r="H20" s="5">
        <v>428754</v>
      </c>
    </row>
    <row r="21" spans="1:8" x14ac:dyDescent="0.25">
      <c r="A21" s="304">
        <v>7</v>
      </c>
      <c r="B21" s="2">
        <v>13</v>
      </c>
      <c r="C21" s="2">
        <v>4283</v>
      </c>
      <c r="D21" s="2" t="s">
        <v>122</v>
      </c>
      <c r="E21" s="4" t="s">
        <v>21</v>
      </c>
      <c r="F21" s="6">
        <v>86292</v>
      </c>
      <c r="G21" s="8">
        <v>0</v>
      </c>
      <c r="H21" s="6">
        <v>74592</v>
      </c>
    </row>
    <row r="22" spans="1:8" x14ac:dyDescent="0.25">
      <c r="A22" s="305"/>
      <c r="B22" s="2"/>
      <c r="C22" s="2"/>
      <c r="D22" s="2"/>
      <c r="E22" s="3" t="s">
        <v>22</v>
      </c>
      <c r="F22" s="5">
        <v>11700</v>
      </c>
      <c r="G22" s="7">
        <v>0</v>
      </c>
      <c r="H22" s="7">
        <v>0</v>
      </c>
    </row>
    <row r="23" spans="1:8" x14ac:dyDescent="0.25">
      <c r="A23" s="306"/>
      <c r="B23" s="2"/>
      <c r="C23" s="2"/>
      <c r="D23" s="2"/>
      <c r="E23" s="3" t="s">
        <v>23</v>
      </c>
      <c r="F23" s="5">
        <v>74592</v>
      </c>
      <c r="G23" s="7">
        <v>0</v>
      </c>
      <c r="H23" s="5">
        <v>74592</v>
      </c>
    </row>
    <row r="24" spans="1:8" x14ac:dyDescent="0.25">
      <c r="A24" s="304">
        <v>8</v>
      </c>
      <c r="B24" s="2">
        <v>14</v>
      </c>
      <c r="C24" s="2">
        <v>4269</v>
      </c>
      <c r="D24" s="2" t="s">
        <v>30</v>
      </c>
      <c r="E24" s="4" t="s">
        <v>21</v>
      </c>
      <c r="F24" s="6">
        <v>1270507</v>
      </c>
      <c r="G24" s="8">
        <v>0</v>
      </c>
      <c r="H24" s="8">
        <v>0</v>
      </c>
    </row>
    <row r="25" spans="1:8" x14ac:dyDescent="0.25">
      <c r="A25" s="305"/>
      <c r="B25" s="2"/>
      <c r="C25" s="2"/>
      <c r="D25" s="2"/>
      <c r="E25" s="3" t="s">
        <v>22</v>
      </c>
      <c r="F25" s="5">
        <v>876783</v>
      </c>
      <c r="G25" s="7">
        <v>0</v>
      </c>
      <c r="H25" s="7">
        <v>0</v>
      </c>
    </row>
    <row r="26" spans="1:8" x14ac:dyDescent="0.25">
      <c r="A26" s="306"/>
      <c r="B26" s="2"/>
      <c r="C26" s="2"/>
      <c r="D26" s="2"/>
      <c r="E26" s="3" t="s">
        <v>23</v>
      </c>
      <c r="F26" s="5">
        <v>393724</v>
      </c>
      <c r="G26" s="7">
        <v>0</v>
      </c>
      <c r="H26" s="7">
        <v>0</v>
      </c>
    </row>
    <row r="27" spans="1:8" x14ac:dyDescent="0.25">
      <c r="A27" s="304">
        <v>9</v>
      </c>
      <c r="B27" s="2">
        <v>15</v>
      </c>
      <c r="C27" s="2">
        <v>2033</v>
      </c>
      <c r="D27" s="2" t="s">
        <v>31</v>
      </c>
      <c r="E27" s="4" t="s">
        <v>21</v>
      </c>
      <c r="F27" s="6">
        <v>1166990</v>
      </c>
      <c r="G27" s="8">
        <v>0</v>
      </c>
      <c r="H27" s="6">
        <v>296683</v>
      </c>
    </row>
    <row r="28" spans="1:8" x14ac:dyDescent="0.25">
      <c r="A28" s="305"/>
      <c r="B28" s="2"/>
      <c r="C28" s="2"/>
      <c r="D28" s="2"/>
      <c r="E28" s="3" t="s">
        <v>35</v>
      </c>
      <c r="F28" s="5">
        <v>371119</v>
      </c>
      <c r="G28" s="7">
        <v>0</v>
      </c>
      <c r="H28" s="7">
        <v>0</v>
      </c>
    </row>
    <row r="29" spans="1:8" x14ac:dyDescent="0.25">
      <c r="A29" s="305"/>
      <c r="B29" s="2"/>
      <c r="C29" s="2"/>
      <c r="D29" s="2"/>
      <c r="E29" s="3" t="s">
        <v>22</v>
      </c>
      <c r="F29" s="5">
        <v>325308</v>
      </c>
      <c r="G29" s="7">
        <v>0</v>
      </c>
      <c r="H29" s="7">
        <v>0</v>
      </c>
    </row>
    <row r="30" spans="1:8" x14ac:dyDescent="0.25">
      <c r="A30" s="306"/>
      <c r="B30" s="2"/>
      <c r="C30" s="2"/>
      <c r="D30" s="2"/>
      <c r="E30" s="3" t="s">
        <v>23</v>
      </c>
      <c r="F30" s="5">
        <v>470563</v>
      </c>
      <c r="G30" s="7">
        <v>0</v>
      </c>
      <c r="H30" s="5">
        <v>296683</v>
      </c>
    </row>
    <row r="31" spans="1:8" x14ac:dyDescent="0.25">
      <c r="A31" s="304">
        <v>10</v>
      </c>
      <c r="B31" s="2">
        <v>15</v>
      </c>
      <c r="C31" s="2">
        <v>4352</v>
      </c>
      <c r="D31" s="2" t="s">
        <v>32</v>
      </c>
      <c r="E31" s="4" t="s">
        <v>21</v>
      </c>
      <c r="F31" s="6">
        <v>997995</v>
      </c>
      <c r="G31" s="8">
        <v>0</v>
      </c>
      <c r="H31" s="8">
        <v>252</v>
      </c>
    </row>
    <row r="32" spans="1:8" x14ac:dyDescent="0.25">
      <c r="A32" s="306"/>
      <c r="B32" s="2"/>
      <c r="C32" s="2"/>
      <c r="D32" s="2"/>
      <c r="E32" s="3" t="s">
        <v>22</v>
      </c>
      <c r="F32" s="5">
        <v>997995</v>
      </c>
      <c r="G32" s="7">
        <v>0</v>
      </c>
      <c r="H32" s="7">
        <v>252</v>
      </c>
    </row>
    <row r="33" spans="1:8" x14ac:dyDescent="0.25">
      <c r="A33" s="304">
        <v>11</v>
      </c>
      <c r="B33" s="2">
        <v>15</v>
      </c>
      <c r="C33" s="2">
        <v>901</v>
      </c>
      <c r="D33" s="2" t="s">
        <v>33</v>
      </c>
      <c r="E33" s="4" t="s">
        <v>21</v>
      </c>
      <c r="F33" s="6">
        <v>58188864</v>
      </c>
      <c r="G33" s="8">
        <v>0</v>
      </c>
      <c r="H33" s="6">
        <v>21828413</v>
      </c>
    </row>
    <row r="34" spans="1:8" x14ac:dyDescent="0.25">
      <c r="A34" s="305"/>
      <c r="B34" s="2"/>
      <c r="C34" s="2"/>
      <c r="D34" s="2"/>
      <c r="E34" s="3" t="s">
        <v>34</v>
      </c>
      <c r="F34" s="5">
        <v>17488513</v>
      </c>
      <c r="G34" s="7">
        <v>0</v>
      </c>
      <c r="H34" s="7">
        <v>0</v>
      </c>
    </row>
    <row r="35" spans="1:8" x14ac:dyDescent="0.25">
      <c r="A35" s="305"/>
      <c r="B35" s="2"/>
      <c r="C35" s="2"/>
      <c r="D35" s="2"/>
      <c r="E35" s="3" t="s">
        <v>35</v>
      </c>
      <c r="F35" s="5">
        <v>425458</v>
      </c>
      <c r="G35" s="7">
        <v>0</v>
      </c>
      <c r="H35" s="5">
        <v>54674</v>
      </c>
    </row>
    <row r="36" spans="1:8" x14ac:dyDescent="0.25">
      <c r="A36" s="305"/>
      <c r="B36" s="2"/>
      <c r="C36" s="2"/>
      <c r="D36" s="2"/>
      <c r="E36" s="3" t="s">
        <v>22</v>
      </c>
      <c r="F36" s="5">
        <v>10766129</v>
      </c>
      <c r="G36" s="7">
        <v>0</v>
      </c>
      <c r="H36" s="5">
        <v>319706</v>
      </c>
    </row>
    <row r="37" spans="1:8" x14ac:dyDescent="0.25">
      <c r="A37" s="306"/>
      <c r="B37" s="2"/>
      <c r="C37" s="2"/>
      <c r="D37" s="2"/>
      <c r="E37" s="3" t="s">
        <v>23</v>
      </c>
      <c r="F37" s="5">
        <v>29508764</v>
      </c>
      <c r="G37" s="7">
        <v>0</v>
      </c>
      <c r="H37" s="5">
        <v>21454033</v>
      </c>
    </row>
    <row r="38" spans="1:8" x14ac:dyDescent="0.25">
      <c r="A38" s="304">
        <v>12</v>
      </c>
      <c r="B38" s="2">
        <v>16</v>
      </c>
      <c r="C38" s="2">
        <v>2525</v>
      </c>
      <c r="D38" s="2" t="s">
        <v>36</v>
      </c>
      <c r="E38" s="4" t="s">
        <v>21</v>
      </c>
      <c r="F38" s="6">
        <v>1684675</v>
      </c>
      <c r="G38" s="8">
        <v>0</v>
      </c>
      <c r="H38" s="8">
        <v>0</v>
      </c>
    </row>
    <row r="39" spans="1:8" x14ac:dyDescent="0.25">
      <c r="A39" s="305"/>
      <c r="B39" s="2"/>
      <c r="C39" s="2"/>
      <c r="D39" s="2"/>
      <c r="E39" s="3" t="s">
        <v>22</v>
      </c>
      <c r="F39" s="5">
        <v>1637327</v>
      </c>
      <c r="G39" s="7">
        <v>0</v>
      </c>
      <c r="H39" s="7">
        <v>0</v>
      </c>
    </row>
    <row r="40" spans="1:8" x14ac:dyDescent="0.25">
      <c r="A40" s="306"/>
      <c r="B40" s="2"/>
      <c r="C40" s="2"/>
      <c r="D40" s="2"/>
      <c r="E40" s="3" t="s">
        <v>23</v>
      </c>
      <c r="F40" s="5">
        <v>47348</v>
      </c>
      <c r="G40" s="7">
        <v>0</v>
      </c>
      <c r="H40" s="7">
        <v>0</v>
      </c>
    </row>
    <row r="41" spans="1:8" x14ac:dyDescent="0.25">
      <c r="A41" s="304">
        <v>13</v>
      </c>
      <c r="B41" s="2">
        <v>18</v>
      </c>
      <c r="C41" s="2">
        <v>4112</v>
      </c>
      <c r="D41" s="2" t="s">
        <v>37</v>
      </c>
      <c r="E41" s="4" t="s">
        <v>21</v>
      </c>
      <c r="F41" s="6">
        <v>16478228</v>
      </c>
      <c r="G41" s="8">
        <v>0</v>
      </c>
      <c r="H41" s="6">
        <v>9605108</v>
      </c>
    </row>
    <row r="42" spans="1:8" x14ac:dyDescent="0.25">
      <c r="A42" s="305"/>
      <c r="B42" s="2"/>
      <c r="C42" s="2"/>
      <c r="D42" s="2"/>
      <c r="E42" s="3" t="s">
        <v>34</v>
      </c>
      <c r="F42" s="5">
        <v>236526</v>
      </c>
      <c r="G42" s="7">
        <v>0</v>
      </c>
      <c r="H42" s="7">
        <v>0</v>
      </c>
    </row>
    <row r="43" spans="1:8" x14ac:dyDescent="0.25">
      <c r="A43" s="305"/>
      <c r="B43" s="2"/>
      <c r="C43" s="2"/>
      <c r="D43" s="2"/>
      <c r="E43" s="3" t="s">
        <v>22</v>
      </c>
      <c r="F43" s="5">
        <v>4012524</v>
      </c>
      <c r="G43" s="7">
        <v>0</v>
      </c>
      <c r="H43" s="7">
        <v>0</v>
      </c>
    </row>
    <row r="44" spans="1:8" x14ac:dyDescent="0.25">
      <c r="A44" s="306"/>
      <c r="B44" s="2"/>
      <c r="C44" s="2"/>
      <c r="D44" s="2"/>
      <c r="E44" s="3" t="s">
        <v>23</v>
      </c>
      <c r="F44" s="5">
        <v>12229178</v>
      </c>
      <c r="G44" s="7">
        <v>0</v>
      </c>
      <c r="H44" s="5">
        <v>9605108</v>
      </c>
    </row>
    <row r="45" spans="1:8" x14ac:dyDescent="0.25">
      <c r="A45" s="304">
        <v>14</v>
      </c>
      <c r="B45" s="2">
        <v>31</v>
      </c>
      <c r="C45" s="2">
        <v>2548</v>
      </c>
      <c r="D45" s="2" t="s">
        <v>38</v>
      </c>
      <c r="E45" s="4" t="s">
        <v>21</v>
      </c>
      <c r="F45" s="6">
        <v>2861306</v>
      </c>
      <c r="G45" s="8">
        <v>0</v>
      </c>
      <c r="H45" s="6">
        <v>3275</v>
      </c>
    </row>
    <row r="46" spans="1:8" x14ac:dyDescent="0.25">
      <c r="A46" s="305"/>
      <c r="B46" s="2"/>
      <c r="C46" s="2"/>
      <c r="D46" s="2"/>
      <c r="E46" s="3" t="s">
        <v>35</v>
      </c>
      <c r="F46" s="5">
        <v>358885</v>
      </c>
      <c r="G46" s="7">
        <v>0</v>
      </c>
      <c r="H46" s="7">
        <v>0</v>
      </c>
    </row>
    <row r="47" spans="1:8" x14ac:dyDescent="0.25">
      <c r="A47" s="305"/>
      <c r="B47" s="2"/>
      <c r="C47" s="2"/>
      <c r="D47" s="2"/>
      <c r="E47" s="3" t="s">
        <v>22</v>
      </c>
      <c r="F47" s="5">
        <v>2277862</v>
      </c>
      <c r="G47" s="7">
        <v>0</v>
      </c>
      <c r="H47" s="5">
        <v>3275</v>
      </c>
    </row>
    <row r="48" spans="1:8" x14ac:dyDescent="0.25">
      <c r="A48" s="306"/>
      <c r="B48" s="2"/>
      <c r="C48" s="2"/>
      <c r="D48" s="2"/>
      <c r="E48" s="3" t="s">
        <v>23</v>
      </c>
      <c r="F48" s="5">
        <v>224559</v>
      </c>
      <c r="G48" s="7">
        <v>0</v>
      </c>
      <c r="H48" s="7">
        <v>0</v>
      </c>
    </row>
    <row r="49" spans="1:8" x14ac:dyDescent="0.25">
      <c r="A49" s="304">
        <v>15</v>
      </c>
      <c r="B49" s="2">
        <v>31</v>
      </c>
      <c r="C49" s="2">
        <v>2550</v>
      </c>
      <c r="D49" s="2" t="s">
        <v>39</v>
      </c>
      <c r="E49" s="4" t="s">
        <v>21</v>
      </c>
      <c r="F49" s="6">
        <v>294280</v>
      </c>
      <c r="G49" s="8">
        <v>0</v>
      </c>
      <c r="H49" s="6">
        <v>236168</v>
      </c>
    </row>
    <row r="50" spans="1:8" x14ac:dyDescent="0.25">
      <c r="A50" s="305"/>
      <c r="B50" s="2"/>
      <c r="C50" s="2"/>
      <c r="D50" s="2"/>
      <c r="E50" s="3" t="s">
        <v>22</v>
      </c>
      <c r="F50" s="5">
        <v>49977</v>
      </c>
      <c r="G50" s="7">
        <v>0</v>
      </c>
      <c r="H50" s="7">
        <v>0</v>
      </c>
    </row>
    <row r="51" spans="1:8" x14ac:dyDescent="0.25">
      <c r="A51" s="306"/>
      <c r="B51" s="2"/>
      <c r="C51" s="2"/>
      <c r="D51" s="2"/>
      <c r="E51" s="3" t="s">
        <v>23</v>
      </c>
      <c r="F51" s="5">
        <v>244303</v>
      </c>
      <c r="G51" s="7">
        <v>0</v>
      </c>
      <c r="H51" s="5">
        <v>236168</v>
      </c>
    </row>
    <row r="52" spans="1:8" x14ac:dyDescent="0.25">
      <c r="A52" s="304">
        <v>16</v>
      </c>
      <c r="B52" s="2">
        <v>31</v>
      </c>
      <c r="C52" s="2">
        <v>2551</v>
      </c>
      <c r="D52" s="2" t="s">
        <v>40</v>
      </c>
      <c r="E52" s="4" t="s">
        <v>21</v>
      </c>
      <c r="F52" s="6">
        <v>3370558</v>
      </c>
      <c r="G52" s="8">
        <v>0</v>
      </c>
      <c r="H52" s="8">
        <v>0</v>
      </c>
    </row>
    <row r="53" spans="1:8" x14ac:dyDescent="0.25">
      <c r="A53" s="305"/>
      <c r="B53" s="2"/>
      <c r="C53" s="2"/>
      <c r="D53" s="2"/>
      <c r="E53" s="3" t="s">
        <v>34</v>
      </c>
      <c r="F53" s="5">
        <v>23635</v>
      </c>
      <c r="G53" s="7">
        <v>0</v>
      </c>
      <c r="H53" s="7">
        <v>0</v>
      </c>
    </row>
    <row r="54" spans="1:8" x14ac:dyDescent="0.25">
      <c r="A54" s="306"/>
      <c r="B54" s="2"/>
      <c r="C54" s="2"/>
      <c r="D54" s="2"/>
      <c r="E54" s="3" t="s">
        <v>22</v>
      </c>
      <c r="F54" s="5">
        <v>3346923</v>
      </c>
      <c r="G54" s="7">
        <v>0</v>
      </c>
      <c r="H54" s="7">
        <v>0</v>
      </c>
    </row>
    <row r="55" spans="1:8" x14ac:dyDescent="0.25">
      <c r="A55" s="304">
        <v>17</v>
      </c>
      <c r="B55" s="2">
        <v>31</v>
      </c>
      <c r="C55" s="2">
        <v>2554</v>
      </c>
      <c r="D55" s="2" t="s">
        <v>41</v>
      </c>
      <c r="E55" s="4" t="s">
        <v>21</v>
      </c>
      <c r="F55" s="6">
        <v>391552</v>
      </c>
      <c r="G55" s="8">
        <v>0</v>
      </c>
      <c r="H55" s="8">
        <v>0</v>
      </c>
    </row>
    <row r="56" spans="1:8" x14ac:dyDescent="0.25">
      <c r="A56" s="305"/>
      <c r="B56" s="2"/>
      <c r="C56" s="2"/>
      <c r="D56" s="2"/>
      <c r="E56" s="3" t="s">
        <v>22</v>
      </c>
      <c r="F56" s="5">
        <v>377805</v>
      </c>
      <c r="G56" s="7">
        <v>0</v>
      </c>
      <c r="H56" s="7">
        <v>0</v>
      </c>
    </row>
    <row r="57" spans="1:8" x14ac:dyDescent="0.25">
      <c r="A57" s="306"/>
      <c r="B57" s="2"/>
      <c r="C57" s="2"/>
      <c r="D57" s="2"/>
      <c r="E57" s="3" t="s">
        <v>23</v>
      </c>
      <c r="F57" s="5">
        <v>13747</v>
      </c>
      <c r="G57" s="7">
        <v>0</v>
      </c>
      <c r="H57" s="7">
        <v>0</v>
      </c>
    </row>
    <row r="58" spans="1:8" x14ac:dyDescent="0.25">
      <c r="A58" s="304">
        <v>18</v>
      </c>
      <c r="B58" s="2">
        <v>31</v>
      </c>
      <c r="C58" s="2">
        <v>2557</v>
      </c>
      <c r="D58" s="2" t="s">
        <v>40</v>
      </c>
      <c r="E58" s="4" t="s">
        <v>21</v>
      </c>
      <c r="F58" s="6">
        <v>1045763</v>
      </c>
      <c r="G58" s="8">
        <v>0</v>
      </c>
      <c r="H58" s="8">
        <v>0</v>
      </c>
    </row>
    <row r="59" spans="1:8" x14ac:dyDescent="0.25">
      <c r="A59" s="306"/>
      <c r="B59" s="2"/>
      <c r="C59" s="2"/>
      <c r="D59" s="2"/>
      <c r="E59" s="3" t="s">
        <v>22</v>
      </c>
      <c r="F59" s="5">
        <v>1045763</v>
      </c>
      <c r="G59" s="7">
        <v>0</v>
      </c>
      <c r="H59" s="7">
        <v>0</v>
      </c>
    </row>
    <row r="60" spans="1:8" x14ac:dyDescent="0.25">
      <c r="A60" s="304">
        <v>19</v>
      </c>
      <c r="B60" s="2">
        <v>31</v>
      </c>
      <c r="C60" s="2">
        <v>2558</v>
      </c>
      <c r="D60" s="2" t="s">
        <v>42</v>
      </c>
      <c r="E60" s="4" t="s">
        <v>21</v>
      </c>
      <c r="F60" s="6">
        <v>3764296</v>
      </c>
      <c r="G60" s="8">
        <v>0</v>
      </c>
      <c r="H60" s="8">
        <v>0</v>
      </c>
    </row>
    <row r="61" spans="1:8" x14ac:dyDescent="0.25">
      <c r="A61" s="305"/>
      <c r="B61" s="2"/>
      <c r="C61" s="2"/>
      <c r="D61" s="2"/>
      <c r="E61" s="3" t="s">
        <v>34</v>
      </c>
      <c r="F61" s="5">
        <v>3714172</v>
      </c>
      <c r="G61" s="7">
        <v>0</v>
      </c>
      <c r="H61" s="7">
        <v>0</v>
      </c>
    </row>
    <row r="62" spans="1:8" x14ac:dyDescent="0.25">
      <c r="A62" s="306"/>
      <c r="B62" s="2"/>
      <c r="C62" s="2"/>
      <c r="D62" s="2"/>
      <c r="E62" s="3" t="s">
        <v>22</v>
      </c>
      <c r="F62" s="5">
        <v>50124</v>
      </c>
      <c r="G62" s="7">
        <v>0</v>
      </c>
      <c r="H62" s="7">
        <v>0</v>
      </c>
    </row>
    <row r="63" spans="1:8" x14ac:dyDescent="0.25">
      <c r="A63" s="304">
        <v>20</v>
      </c>
      <c r="B63" s="2">
        <v>31</v>
      </c>
      <c r="C63" s="2">
        <v>2562</v>
      </c>
      <c r="D63" s="2" t="s">
        <v>43</v>
      </c>
      <c r="E63" s="4" t="s">
        <v>21</v>
      </c>
      <c r="F63" s="6">
        <v>4916098</v>
      </c>
      <c r="G63" s="8">
        <v>0</v>
      </c>
      <c r="H63" s="6">
        <v>208389</v>
      </c>
    </row>
    <row r="64" spans="1:8" x14ac:dyDescent="0.25">
      <c r="A64" s="305"/>
      <c r="B64" s="2"/>
      <c r="C64" s="2"/>
      <c r="D64" s="2"/>
      <c r="E64" s="3" t="s">
        <v>34</v>
      </c>
      <c r="F64" s="5">
        <v>1798922</v>
      </c>
      <c r="G64" s="7">
        <v>0</v>
      </c>
      <c r="H64" s="7">
        <v>0</v>
      </c>
    </row>
    <row r="65" spans="1:8" x14ac:dyDescent="0.25">
      <c r="A65" s="305"/>
      <c r="B65" s="2"/>
      <c r="C65" s="2"/>
      <c r="D65" s="2"/>
      <c r="E65" s="3" t="s">
        <v>35</v>
      </c>
      <c r="F65" s="5">
        <v>205014</v>
      </c>
      <c r="G65" s="7">
        <v>0</v>
      </c>
      <c r="H65" s="7">
        <v>0</v>
      </c>
    </row>
    <row r="66" spans="1:8" x14ac:dyDescent="0.25">
      <c r="A66" s="305"/>
      <c r="B66" s="2"/>
      <c r="C66" s="2"/>
      <c r="D66" s="2"/>
      <c r="E66" s="3" t="s">
        <v>22</v>
      </c>
      <c r="F66" s="5">
        <v>2197689</v>
      </c>
      <c r="G66" s="7">
        <v>0</v>
      </c>
      <c r="H66" s="7">
        <v>0</v>
      </c>
    </row>
    <row r="67" spans="1:8" x14ac:dyDescent="0.25">
      <c r="A67" s="306"/>
      <c r="B67" s="2"/>
      <c r="C67" s="2"/>
      <c r="D67" s="2"/>
      <c r="E67" s="3" t="s">
        <v>23</v>
      </c>
      <c r="F67" s="5">
        <v>714473</v>
      </c>
      <c r="G67" s="7">
        <v>0</v>
      </c>
      <c r="H67" s="5">
        <v>208389</v>
      </c>
    </row>
    <row r="68" spans="1:8" x14ac:dyDescent="0.25">
      <c r="A68" s="304">
        <v>21</v>
      </c>
      <c r="B68" s="2">
        <v>31</v>
      </c>
      <c r="C68" s="2">
        <v>3213</v>
      </c>
      <c r="D68" s="2" t="s">
        <v>124</v>
      </c>
      <c r="E68" s="4" t="s">
        <v>21</v>
      </c>
      <c r="F68" s="6">
        <v>1757620</v>
      </c>
      <c r="G68" s="8">
        <v>0</v>
      </c>
      <c r="H68" s="8">
        <v>0</v>
      </c>
    </row>
    <row r="69" spans="1:8" x14ac:dyDescent="0.25">
      <c r="A69" s="305"/>
      <c r="B69" s="2"/>
      <c r="C69" s="2"/>
      <c r="D69" s="2"/>
      <c r="E69" s="3" t="s">
        <v>34</v>
      </c>
      <c r="F69" s="5">
        <v>1332764</v>
      </c>
      <c r="G69" s="7">
        <v>0</v>
      </c>
      <c r="H69" s="7">
        <v>0</v>
      </c>
    </row>
    <row r="70" spans="1:8" x14ac:dyDescent="0.25">
      <c r="A70" s="306"/>
      <c r="B70" s="2"/>
      <c r="C70" s="2"/>
      <c r="D70" s="2"/>
      <c r="E70" s="3" t="s">
        <v>35</v>
      </c>
      <c r="F70" s="5">
        <v>424856</v>
      </c>
      <c r="G70" s="7">
        <v>0</v>
      </c>
      <c r="H70" s="7">
        <v>0</v>
      </c>
    </row>
    <row r="71" spans="1:8" x14ac:dyDescent="0.25">
      <c r="A71" s="304">
        <v>22</v>
      </c>
      <c r="B71" s="2">
        <v>31</v>
      </c>
      <c r="C71" s="2">
        <v>3300</v>
      </c>
      <c r="D71" s="2" t="s">
        <v>44</v>
      </c>
      <c r="E71" s="4" t="s">
        <v>21</v>
      </c>
      <c r="F71" s="6">
        <v>389126</v>
      </c>
      <c r="G71" s="8">
        <v>0</v>
      </c>
      <c r="H71" s="8">
        <v>0</v>
      </c>
    </row>
    <row r="72" spans="1:8" x14ac:dyDescent="0.25">
      <c r="A72" s="305"/>
      <c r="B72" s="2"/>
      <c r="C72" s="2"/>
      <c r="D72" s="2"/>
      <c r="E72" s="3" t="s">
        <v>35</v>
      </c>
      <c r="F72" s="5">
        <v>108216</v>
      </c>
      <c r="G72" s="7">
        <v>0</v>
      </c>
      <c r="H72" s="7">
        <v>0</v>
      </c>
    </row>
    <row r="73" spans="1:8" x14ac:dyDescent="0.25">
      <c r="A73" s="305"/>
      <c r="B73" s="2"/>
      <c r="C73" s="2"/>
      <c r="D73" s="2"/>
      <c r="E73" s="3" t="s">
        <v>22</v>
      </c>
      <c r="F73" s="5">
        <v>253660</v>
      </c>
      <c r="G73" s="7">
        <v>0</v>
      </c>
      <c r="H73" s="7">
        <v>0</v>
      </c>
    </row>
    <row r="74" spans="1:8" x14ac:dyDescent="0.25">
      <c r="A74" s="306"/>
      <c r="B74" s="2"/>
      <c r="C74" s="2"/>
      <c r="D74" s="2"/>
      <c r="E74" s="3" t="s">
        <v>23</v>
      </c>
      <c r="F74" s="5">
        <v>27250</v>
      </c>
      <c r="G74" s="7">
        <v>0</v>
      </c>
      <c r="H74" s="7">
        <v>0</v>
      </c>
    </row>
    <row r="75" spans="1:8" x14ac:dyDescent="0.25">
      <c r="A75" s="304">
        <v>23</v>
      </c>
      <c r="B75" s="2">
        <v>31</v>
      </c>
      <c r="C75" s="2">
        <v>3301</v>
      </c>
      <c r="D75" s="2" t="s">
        <v>45</v>
      </c>
      <c r="E75" s="4" t="s">
        <v>21</v>
      </c>
      <c r="F75" s="6">
        <v>530104</v>
      </c>
      <c r="G75" s="8">
        <v>0</v>
      </c>
      <c r="H75" s="8">
        <v>0</v>
      </c>
    </row>
    <row r="76" spans="1:8" x14ac:dyDescent="0.25">
      <c r="A76" s="305"/>
      <c r="B76" s="2"/>
      <c r="C76" s="2"/>
      <c r="D76" s="2"/>
      <c r="E76" s="3" t="s">
        <v>35</v>
      </c>
      <c r="F76" s="5">
        <v>88500</v>
      </c>
      <c r="G76" s="7">
        <v>0</v>
      </c>
      <c r="H76" s="7">
        <v>0</v>
      </c>
    </row>
    <row r="77" spans="1:8" x14ac:dyDescent="0.25">
      <c r="A77" s="305"/>
      <c r="B77" s="2"/>
      <c r="C77" s="2"/>
      <c r="D77" s="2"/>
      <c r="E77" s="3" t="s">
        <v>22</v>
      </c>
      <c r="F77" s="5">
        <v>432919</v>
      </c>
      <c r="G77" s="7">
        <v>0</v>
      </c>
      <c r="H77" s="7">
        <v>0</v>
      </c>
    </row>
    <row r="78" spans="1:8" x14ac:dyDescent="0.25">
      <c r="A78" s="306"/>
      <c r="B78" s="2"/>
      <c r="C78" s="2"/>
      <c r="D78" s="2"/>
      <c r="E78" s="3" t="s">
        <v>23</v>
      </c>
      <c r="F78" s="5">
        <v>8685</v>
      </c>
      <c r="G78" s="7">
        <v>0</v>
      </c>
      <c r="H78" s="7">
        <v>0</v>
      </c>
    </row>
    <row r="79" spans="1:8" x14ac:dyDescent="0.25">
      <c r="A79" s="304">
        <v>24</v>
      </c>
      <c r="B79" s="2">
        <v>31</v>
      </c>
      <c r="C79" s="2">
        <v>3303</v>
      </c>
      <c r="D79" s="2" t="s">
        <v>46</v>
      </c>
      <c r="E79" s="4" t="s">
        <v>21</v>
      </c>
      <c r="F79" s="6">
        <v>111098</v>
      </c>
      <c r="G79" s="8">
        <v>0</v>
      </c>
      <c r="H79" s="8">
        <v>0</v>
      </c>
    </row>
    <row r="80" spans="1:8" x14ac:dyDescent="0.25">
      <c r="A80" s="306"/>
      <c r="B80" s="2"/>
      <c r="C80" s="2"/>
      <c r="D80" s="2"/>
      <c r="E80" s="3" t="s">
        <v>22</v>
      </c>
      <c r="F80" s="5">
        <v>111098</v>
      </c>
      <c r="G80" s="7">
        <v>0</v>
      </c>
      <c r="H80" s="7">
        <v>0</v>
      </c>
    </row>
    <row r="81" spans="1:8" x14ac:dyDescent="0.25">
      <c r="A81" s="304">
        <v>25</v>
      </c>
      <c r="B81" s="2">
        <v>31</v>
      </c>
      <c r="C81" s="2">
        <v>3305</v>
      </c>
      <c r="D81" s="2" t="s">
        <v>48</v>
      </c>
      <c r="E81" s="4" t="s">
        <v>21</v>
      </c>
      <c r="F81" s="6">
        <v>115294</v>
      </c>
      <c r="G81" s="8">
        <v>0</v>
      </c>
      <c r="H81" s="8">
        <v>0</v>
      </c>
    </row>
    <row r="82" spans="1:8" x14ac:dyDescent="0.25">
      <c r="A82" s="305"/>
      <c r="B82" s="2"/>
      <c r="C82" s="2"/>
      <c r="D82" s="2"/>
      <c r="E82" s="3" t="s">
        <v>22</v>
      </c>
      <c r="F82" s="5">
        <v>114994</v>
      </c>
      <c r="G82" s="7">
        <v>0</v>
      </c>
      <c r="H82" s="7">
        <v>0</v>
      </c>
    </row>
    <row r="83" spans="1:8" x14ac:dyDescent="0.25">
      <c r="A83" s="306"/>
      <c r="B83" s="2"/>
      <c r="C83" s="2"/>
      <c r="D83" s="2"/>
      <c r="E83" s="3" t="s">
        <v>23</v>
      </c>
      <c r="F83" s="7">
        <v>300</v>
      </c>
      <c r="G83" s="7">
        <v>0</v>
      </c>
      <c r="H83" s="7">
        <v>0</v>
      </c>
    </row>
    <row r="84" spans="1:8" x14ac:dyDescent="0.25">
      <c r="A84" s="304">
        <v>26</v>
      </c>
      <c r="B84" s="2">
        <v>31</v>
      </c>
      <c r="C84" s="2">
        <v>3308</v>
      </c>
      <c r="D84" s="2" t="s">
        <v>49</v>
      </c>
      <c r="E84" s="4" t="s">
        <v>21</v>
      </c>
      <c r="F84" s="6">
        <v>6768215</v>
      </c>
      <c r="G84" s="6">
        <v>11000</v>
      </c>
      <c r="H84" s="6">
        <v>3429120</v>
      </c>
    </row>
    <row r="85" spans="1:8" x14ac:dyDescent="0.25">
      <c r="A85" s="305"/>
      <c r="B85" s="2"/>
      <c r="C85" s="2"/>
      <c r="D85" s="2"/>
      <c r="E85" s="3" t="s">
        <v>22</v>
      </c>
      <c r="F85" s="5">
        <v>1556515</v>
      </c>
      <c r="G85" s="5">
        <v>1945</v>
      </c>
      <c r="H85" s="7">
        <v>0</v>
      </c>
    </row>
    <row r="86" spans="1:8" x14ac:dyDescent="0.25">
      <c r="A86" s="306"/>
      <c r="B86" s="2"/>
      <c r="C86" s="2"/>
      <c r="D86" s="2"/>
      <c r="E86" s="3" t="s">
        <v>23</v>
      </c>
      <c r="F86" s="5">
        <v>5211700</v>
      </c>
      <c r="G86" s="5">
        <v>9055</v>
      </c>
      <c r="H86" s="5">
        <v>3429120</v>
      </c>
    </row>
    <row r="87" spans="1:8" x14ac:dyDescent="0.25">
      <c r="A87" s="304">
        <v>27</v>
      </c>
      <c r="B87" s="2">
        <v>31</v>
      </c>
      <c r="C87" s="2">
        <v>3309</v>
      </c>
      <c r="D87" s="2" t="s">
        <v>50</v>
      </c>
      <c r="E87" s="4" t="s">
        <v>21</v>
      </c>
      <c r="F87" s="6">
        <v>105724</v>
      </c>
      <c r="G87" s="8">
        <v>0</v>
      </c>
      <c r="H87" s="8">
        <v>0</v>
      </c>
    </row>
    <row r="88" spans="1:8" x14ac:dyDescent="0.25">
      <c r="A88" s="306"/>
      <c r="B88" s="2"/>
      <c r="C88" s="2"/>
      <c r="D88" s="2"/>
      <c r="E88" s="3" t="s">
        <v>22</v>
      </c>
      <c r="F88" s="5">
        <v>105724</v>
      </c>
      <c r="G88" s="7">
        <v>0</v>
      </c>
      <c r="H88" s="7">
        <v>0</v>
      </c>
    </row>
    <row r="89" spans="1:8" x14ac:dyDescent="0.25">
      <c r="A89" s="304">
        <v>28</v>
      </c>
      <c r="B89" s="2">
        <v>31</v>
      </c>
      <c r="C89" s="2">
        <v>4160</v>
      </c>
      <c r="D89" s="2" t="s">
        <v>51</v>
      </c>
      <c r="E89" s="4" t="s">
        <v>21</v>
      </c>
      <c r="F89" s="6">
        <v>607561</v>
      </c>
      <c r="G89" s="8">
        <v>0</v>
      </c>
      <c r="H89" s="8">
        <v>0</v>
      </c>
    </row>
    <row r="90" spans="1:8" x14ac:dyDescent="0.25">
      <c r="A90" s="305"/>
      <c r="B90" s="2"/>
      <c r="C90" s="2"/>
      <c r="D90" s="2"/>
      <c r="E90" s="3" t="s">
        <v>22</v>
      </c>
      <c r="F90" s="5">
        <v>527091</v>
      </c>
      <c r="G90" s="7">
        <v>0</v>
      </c>
      <c r="H90" s="7">
        <v>0</v>
      </c>
    </row>
    <row r="91" spans="1:8" x14ac:dyDescent="0.25">
      <c r="A91" s="306"/>
      <c r="B91" s="2"/>
      <c r="C91" s="2"/>
      <c r="D91" s="2"/>
      <c r="E91" s="3" t="s">
        <v>23</v>
      </c>
      <c r="F91" s="5">
        <v>80470</v>
      </c>
      <c r="G91" s="7">
        <v>0</v>
      </c>
      <c r="H91" s="7">
        <v>0</v>
      </c>
    </row>
    <row r="92" spans="1:8" x14ac:dyDescent="0.25">
      <c r="A92" s="304">
        <v>29</v>
      </c>
      <c r="B92" s="2">
        <v>31</v>
      </c>
      <c r="C92" s="2">
        <v>4161</v>
      </c>
      <c r="D92" s="2" t="s">
        <v>52</v>
      </c>
      <c r="E92" s="4" t="s">
        <v>21</v>
      </c>
      <c r="F92" s="6">
        <v>2720849</v>
      </c>
      <c r="G92" s="6">
        <v>2555</v>
      </c>
      <c r="H92" s="8">
        <v>0</v>
      </c>
    </row>
    <row r="93" spans="1:8" x14ac:dyDescent="0.25">
      <c r="A93" s="305"/>
      <c r="B93" s="2"/>
      <c r="C93" s="2"/>
      <c r="D93" s="2"/>
      <c r="E93" s="3" t="s">
        <v>34</v>
      </c>
      <c r="F93" s="5">
        <v>2427610</v>
      </c>
      <c r="G93" s="5">
        <v>2555</v>
      </c>
      <c r="H93" s="7">
        <v>0</v>
      </c>
    </row>
    <row r="94" spans="1:8" x14ac:dyDescent="0.25">
      <c r="A94" s="306"/>
      <c r="B94" s="2"/>
      <c r="C94" s="2"/>
      <c r="D94" s="2"/>
      <c r="E94" s="3" t="s">
        <v>22</v>
      </c>
      <c r="F94" s="5">
        <v>293239</v>
      </c>
      <c r="G94" s="7">
        <v>0</v>
      </c>
      <c r="H94" s="7">
        <v>0</v>
      </c>
    </row>
    <row r="95" spans="1:8" x14ac:dyDescent="0.25">
      <c r="A95" s="304">
        <v>30</v>
      </c>
      <c r="B95" s="2">
        <v>31</v>
      </c>
      <c r="C95" s="2">
        <v>4162</v>
      </c>
      <c r="D95" s="2" t="s">
        <v>53</v>
      </c>
      <c r="E95" s="4" t="s">
        <v>21</v>
      </c>
      <c r="F95" s="6">
        <v>84536</v>
      </c>
      <c r="G95" s="8">
        <v>0</v>
      </c>
      <c r="H95" s="8">
        <v>0</v>
      </c>
    </row>
    <row r="96" spans="1:8" x14ac:dyDescent="0.25">
      <c r="A96" s="306"/>
      <c r="B96" s="2"/>
      <c r="C96" s="2"/>
      <c r="D96" s="2"/>
      <c r="E96" s="3" t="s">
        <v>22</v>
      </c>
      <c r="F96" s="5">
        <v>84536</v>
      </c>
      <c r="G96" s="7">
        <v>0</v>
      </c>
      <c r="H96" s="7">
        <v>0</v>
      </c>
    </row>
    <row r="97" spans="1:8" x14ac:dyDescent="0.25">
      <c r="A97" s="304">
        <v>31</v>
      </c>
      <c r="B97" s="2">
        <v>31</v>
      </c>
      <c r="C97" s="2">
        <v>4163</v>
      </c>
      <c r="D97" s="2" t="s">
        <v>54</v>
      </c>
      <c r="E97" s="4" t="s">
        <v>21</v>
      </c>
      <c r="F97" s="6">
        <v>624552</v>
      </c>
      <c r="G97" s="8">
        <v>0</v>
      </c>
      <c r="H97" s="8">
        <v>0</v>
      </c>
    </row>
    <row r="98" spans="1:8" x14ac:dyDescent="0.25">
      <c r="A98" s="306"/>
      <c r="B98" s="2"/>
      <c r="C98" s="2"/>
      <c r="D98" s="2"/>
      <c r="E98" s="3" t="s">
        <v>22</v>
      </c>
      <c r="F98" s="5">
        <v>624552</v>
      </c>
      <c r="G98" s="7">
        <v>0</v>
      </c>
      <c r="H98" s="7">
        <v>0</v>
      </c>
    </row>
    <row r="99" spans="1:8" x14ac:dyDescent="0.25">
      <c r="A99" s="304">
        <v>32</v>
      </c>
      <c r="B99" s="2">
        <v>31</v>
      </c>
      <c r="C99" s="2">
        <v>4166</v>
      </c>
      <c r="D99" s="2" t="s">
        <v>56</v>
      </c>
      <c r="E99" s="4" t="s">
        <v>21</v>
      </c>
      <c r="F99" s="6">
        <v>993336</v>
      </c>
      <c r="G99" s="8">
        <v>0</v>
      </c>
      <c r="H99" s="8">
        <v>0</v>
      </c>
    </row>
    <row r="100" spans="1:8" x14ac:dyDescent="0.25">
      <c r="A100" s="306"/>
      <c r="B100" s="2"/>
      <c r="C100" s="2"/>
      <c r="D100" s="2"/>
      <c r="E100" s="3" t="s">
        <v>22</v>
      </c>
      <c r="F100" s="5">
        <v>993336</v>
      </c>
      <c r="G100" s="7">
        <v>0</v>
      </c>
      <c r="H100" s="7">
        <v>0</v>
      </c>
    </row>
    <row r="101" spans="1:8" x14ac:dyDescent="0.25">
      <c r="A101" s="304">
        <v>33</v>
      </c>
      <c r="B101" s="2">
        <v>34</v>
      </c>
      <c r="C101" s="2">
        <v>1066</v>
      </c>
      <c r="D101" s="2" t="s">
        <v>57</v>
      </c>
      <c r="E101" s="4" t="s">
        <v>21</v>
      </c>
      <c r="F101" s="6">
        <v>15198182</v>
      </c>
      <c r="G101" s="8">
        <v>0</v>
      </c>
      <c r="H101" s="6">
        <v>5605650</v>
      </c>
    </row>
    <row r="102" spans="1:8" x14ac:dyDescent="0.25">
      <c r="A102" s="305"/>
      <c r="B102" s="2"/>
      <c r="C102" s="2"/>
      <c r="D102" s="2"/>
      <c r="E102" s="3" t="s">
        <v>34</v>
      </c>
      <c r="F102" s="5">
        <v>3406080</v>
      </c>
      <c r="G102" s="7">
        <v>0</v>
      </c>
      <c r="H102" s="7">
        <v>0</v>
      </c>
    </row>
    <row r="103" spans="1:8" x14ac:dyDescent="0.25">
      <c r="A103" s="305"/>
      <c r="B103" s="2"/>
      <c r="C103" s="2"/>
      <c r="D103" s="2"/>
      <c r="E103" s="3" t="s">
        <v>22</v>
      </c>
      <c r="F103" s="5">
        <v>2539377</v>
      </c>
      <c r="G103" s="7">
        <v>0</v>
      </c>
      <c r="H103" s="5">
        <v>75950</v>
      </c>
    </row>
    <row r="104" spans="1:8" x14ac:dyDescent="0.25">
      <c r="A104" s="306"/>
      <c r="B104" s="2"/>
      <c r="C104" s="2"/>
      <c r="D104" s="2"/>
      <c r="E104" s="3" t="s">
        <v>23</v>
      </c>
      <c r="F104" s="5">
        <v>9252725</v>
      </c>
      <c r="G104" s="7">
        <v>0</v>
      </c>
      <c r="H104" s="5">
        <v>5529700</v>
      </c>
    </row>
    <row r="105" spans="1:8" x14ac:dyDescent="0.25">
      <c r="A105" s="304">
        <v>34</v>
      </c>
      <c r="B105" s="2">
        <v>34</v>
      </c>
      <c r="C105" s="2">
        <v>1467</v>
      </c>
      <c r="D105" s="2" t="s">
        <v>58</v>
      </c>
      <c r="E105" s="4" t="s">
        <v>21</v>
      </c>
      <c r="F105" s="6">
        <v>38184</v>
      </c>
      <c r="G105" s="8">
        <v>0</v>
      </c>
      <c r="H105" s="8">
        <v>0</v>
      </c>
    </row>
    <row r="106" spans="1:8" x14ac:dyDescent="0.25">
      <c r="A106" s="306"/>
      <c r="B106" s="2"/>
      <c r="C106" s="2"/>
      <c r="D106" s="2"/>
      <c r="E106" s="3" t="s">
        <v>23</v>
      </c>
      <c r="F106" s="5">
        <v>38184</v>
      </c>
      <c r="G106" s="7">
        <v>0</v>
      </c>
      <c r="H106" s="7">
        <v>0</v>
      </c>
    </row>
    <row r="107" spans="1:8" x14ac:dyDescent="0.25">
      <c r="A107" s="304">
        <v>35</v>
      </c>
      <c r="B107" s="2">
        <v>34</v>
      </c>
      <c r="C107" s="2">
        <v>1500</v>
      </c>
      <c r="D107" s="2" t="s">
        <v>59</v>
      </c>
      <c r="E107" s="4" t="s">
        <v>21</v>
      </c>
      <c r="F107" s="6">
        <v>54352</v>
      </c>
      <c r="G107" s="8">
        <v>0</v>
      </c>
      <c r="H107" s="8">
        <v>0</v>
      </c>
    </row>
    <row r="108" spans="1:8" x14ac:dyDescent="0.25">
      <c r="A108" s="306"/>
      <c r="B108" s="2"/>
      <c r="C108" s="2"/>
      <c r="D108" s="2"/>
      <c r="E108" s="3" t="s">
        <v>22</v>
      </c>
      <c r="F108" s="5">
        <v>54352</v>
      </c>
      <c r="G108" s="7">
        <v>0</v>
      </c>
      <c r="H108" s="7">
        <v>0</v>
      </c>
    </row>
    <row r="109" spans="1:8" x14ac:dyDescent="0.25">
      <c r="A109" s="304">
        <v>36</v>
      </c>
      <c r="B109" s="2">
        <v>34</v>
      </c>
      <c r="C109" s="2">
        <v>1501</v>
      </c>
      <c r="D109" s="2" t="s">
        <v>60</v>
      </c>
      <c r="E109" s="4" t="s">
        <v>21</v>
      </c>
      <c r="F109" s="6">
        <v>358159</v>
      </c>
      <c r="G109" s="8">
        <v>0</v>
      </c>
      <c r="H109" s="8">
        <v>0</v>
      </c>
    </row>
    <row r="110" spans="1:8" x14ac:dyDescent="0.25">
      <c r="A110" s="305"/>
      <c r="B110" s="2"/>
      <c r="C110" s="2"/>
      <c r="D110" s="2"/>
      <c r="E110" s="3" t="s">
        <v>22</v>
      </c>
      <c r="F110" s="5">
        <v>269172</v>
      </c>
      <c r="G110" s="7">
        <v>0</v>
      </c>
      <c r="H110" s="7">
        <v>0</v>
      </c>
    </row>
    <row r="111" spans="1:8" x14ac:dyDescent="0.25">
      <c r="A111" s="306"/>
      <c r="B111" s="2"/>
      <c r="C111" s="2"/>
      <c r="D111" s="2"/>
      <c r="E111" s="3" t="s">
        <v>23</v>
      </c>
      <c r="F111" s="5">
        <v>88987</v>
      </c>
      <c r="G111" s="7">
        <v>0</v>
      </c>
      <c r="H111" s="7">
        <v>0</v>
      </c>
    </row>
    <row r="112" spans="1:8" x14ac:dyDescent="0.25">
      <c r="A112" s="304">
        <v>37</v>
      </c>
      <c r="B112" s="2">
        <v>34</v>
      </c>
      <c r="C112" s="2">
        <v>2371</v>
      </c>
      <c r="D112" s="2" t="s">
        <v>61</v>
      </c>
      <c r="E112" s="4" t="s">
        <v>21</v>
      </c>
      <c r="F112" s="6">
        <v>1179150</v>
      </c>
      <c r="G112" s="8">
        <v>0</v>
      </c>
      <c r="H112" s="8">
        <v>0</v>
      </c>
    </row>
    <row r="113" spans="1:8" x14ac:dyDescent="0.25">
      <c r="A113" s="305"/>
      <c r="B113" s="2"/>
      <c r="C113" s="2"/>
      <c r="D113" s="2"/>
      <c r="E113" s="3" t="s">
        <v>35</v>
      </c>
      <c r="F113" s="5">
        <v>1146879</v>
      </c>
      <c r="G113" s="7">
        <v>0</v>
      </c>
      <c r="H113" s="7">
        <v>0</v>
      </c>
    </row>
    <row r="114" spans="1:8" x14ac:dyDescent="0.25">
      <c r="A114" s="305"/>
      <c r="B114" s="2"/>
      <c r="C114" s="2"/>
      <c r="D114" s="2"/>
      <c r="E114" s="3" t="s">
        <v>22</v>
      </c>
      <c r="F114" s="5">
        <v>31365</v>
      </c>
      <c r="G114" s="7">
        <v>0</v>
      </c>
      <c r="H114" s="7">
        <v>0</v>
      </c>
    </row>
    <row r="115" spans="1:8" x14ac:dyDescent="0.25">
      <c r="A115" s="306"/>
      <c r="B115" s="2"/>
      <c r="C115" s="2"/>
      <c r="D115" s="2"/>
      <c r="E115" s="3" t="s">
        <v>23</v>
      </c>
      <c r="F115" s="7">
        <v>906</v>
      </c>
      <c r="G115" s="7">
        <v>0</v>
      </c>
      <c r="H115" s="7">
        <v>0</v>
      </c>
    </row>
    <row r="116" spans="1:8" x14ac:dyDescent="0.25">
      <c r="A116" s="304">
        <v>38</v>
      </c>
      <c r="B116" s="2">
        <v>34</v>
      </c>
      <c r="C116" s="2">
        <v>2372</v>
      </c>
      <c r="D116" s="2" t="s">
        <v>62</v>
      </c>
      <c r="E116" s="4" t="s">
        <v>21</v>
      </c>
      <c r="F116" s="6">
        <v>1121882</v>
      </c>
      <c r="G116" s="8">
        <v>0</v>
      </c>
      <c r="H116" s="8">
        <v>0</v>
      </c>
    </row>
    <row r="117" spans="1:8" x14ac:dyDescent="0.25">
      <c r="A117" s="305"/>
      <c r="B117" s="2"/>
      <c r="C117" s="2"/>
      <c r="D117" s="2"/>
      <c r="E117" s="3" t="s">
        <v>34</v>
      </c>
      <c r="F117" s="5">
        <v>391600</v>
      </c>
      <c r="G117" s="7">
        <v>0</v>
      </c>
      <c r="H117" s="7">
        <v>0</v>
      </c>
    </row>
    <row r="118" spans="1:8" x14ac:dyDescent="0.25">
      <c r="A118" s="305"/>
      <c r="B118" s="2"/>
      <c r="C118" s="2"/>
      <c r="D118" s="2"/>
      <c r="E118" s="3" t="s">
        <v>35</v>
      </c>
      <c r="F118" s="5">
        <v>508240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2"/>
      <c r="E119" s="3" t="s">
        <v>22</v>
      </c>
      <c r="F119" s="5">
        <v>216265</v>
      </c>
      <c r="G119" s="7">
        <v>0</v>
      </c>
      <c r="H119" s="7">
        <v>0</v>
      </c>
    </row>
    <row r="120" spans="1:8" x14ac:dyDescent="0.25">
      <c r="A120" s="306"/>
      <c r="B120" s="2"/>
      <c r="C120" s="2"/>
      <c r="D120" s="2"/>
      <c r="E120" s="3" t="s">
        <v>23</v>
      </c>
      <c r="F120" s="5">
        <v>5777</v>
      </c>
      <c r="G120" s="7">
        <v>0</v>
      </c>
      <c r="H120" s="7">
        <v>0</v>
      </c>
    </row>
    <row r="121" spans="1:8" x14ac:dyDescent="0.25">
      <c r="A121" s="304">
        <v>39</v>
      </c>
      <c r="B121" s="2">
        <v>34</v>
      </c>
      <c r="C121" s="2">
        <v>2374</v>
      </c>
      <c r="D121" s="2" t="s">
        <v>63</v>
      </c>
      <c r="E121" s="4" t="s">
        <v>21</v>
      </c>
      <c r="F121" s="6">
        <v>2332052</v>
      </c>
      <c r="G121" s="8">
        <v>0</v>
      </c>
      <c r="H121" s="8">
        <v>0</v>
      </c>
    </row>
    <row r="122" spans="1:8" x14ac:dyDescent="0.25">
      <c r="A122" s="305"/>
      <c r="B122" s="2"/>
      <c r="C122" s="2"/>
      <c r="D122" s="2"/>
      <c r="E122" s="3" t="s">
        <v>34</v>
      </c>
      <c r="F122" s="5">
        <v>551520</v>
      </c>
      <c r="G122" s="7">
        <v>0</v>
      </c>
      <c r="H122" s="7">
        <v>0</v>
      </c>
    </row>
    <row r="123" spans="1:8" x14ac:dyDescent="0.25">
      <c r="A123" s="305"/>
      <c r="B123" s="2"/>
      <c r="C123" s="2"/>
      <c r="D123" s="2"/>
      <c r="E123" s="3" t="s">
        <v>22</v>
      </c>
      <c r="F123" s="5">
        <v>1624035</v>
      </c>
      <c r="G123" s="7">
        <v>0</v>
      </c>
      <c r="H123" s="7">
        <v>0</v>
      </c>
    </row>
    <row r="124" spans="1:8" x14ac:dyDescent="0.25">
      <c r="A124" s="306"/>
      <c r="B124" s="2"/>
      <c r="C124" s="2"/>
      <c r="D124" s="2"/>
      <c r="E124" s="3" t="s">
        <v>23</v>
      </c>
      <c r="F124" s="5">
        <v>156497</v>
      </c>
      <c r="G124" s="7">
        <v>0</v>
      </c>
      <c r="H124" s="7">
        <v>0</v>
      </c>
    </row>
    <row r="125" spans="1:8" x14ac:dyDescent="0.25">
      <c r="A125" s="304">
        <v>40</v>
      </c>
      <c r="B125" s="2">
        <v>34</v>
      </c>
      <c r="C125" s="2">
        <v>2375</v>
      </c>
      <c r="D125" s="2" t="s">
        <v>64</v>
      </c>
      <c r="E125" s="4" t="s">
        <v>21</v>
      </c>
      <c r="F125" s="6">
        <v>353006</v>
      </c>
      <c r="G125" s="8">
        <v>0</v>
      </c>
      <c r="H125" s="8">
        <v>0</v>
      </c>
    </row>
    <row r="126" spans="1:8" x14ac:dyDescent="0.25">
      <c r="A126" s="305"/>
      <c r="B126" s="2"/>
      <c r="C126" s="2"/>
      <c r="D126" s="2"/>
      <c r="E126" s="3" t="s">
        <v>35</v>
      </c>
      <c r="F126" s="5">
        <v>341891</v>
      </c>
      <c r="G126" s="7">
        <v>0</v>
      </c>
      <c r="H126" s="7">
        <v>0</v>
      </c>
    </row>
    <row r="127" spans="1:8" x14ac:dyDescent="0.25">
      <c r="A127" s="305"/>
      <c r="B127" s="2"/>
      <c r="C127" s="2"/>
      <c r="D127" s="2"/>
      <c r="E127" s="3" t="s">
        <v>22</v>
      </c>
      <c r="F127" s="5">
        <v>4521</v>
      </c>
      <c r="G127" s="7">
        <v>0</v>
      </c>
      <c r="H127" s="7">
        <v>0</v>
      </c>
    </row>
    <row r="128" spans="1:8" x14ac:dyDescent="0.25">
      <c r="A128" s="306"/>
      <c r="B128" s="2"/>
      <c r="C128" s="2"/>
      <c r="D128" s="2"/>
      <c r="E128" s="3" t="s">
        <v>23</v>
      </c>
      <c r="F128" s="5">
        <v>6594</v>
      </c>
      <c r="G128" s="7">
        <v>0</v>
      </c>
      <c r="H128" s="7">
        <v>0</v>
      </c>
    </row>
    <row r="129" spans="1:8" x14ac:dyDescent="0.25">
      <c r="A129" s="304">
        <v>41</v>
      </c>
      <c r="B129" s="2">
        <v>34</v>
      </c>
      <c r="C129" s="2">
        <v>5792</v>
      </c>
      <c r="D129" s="2" t="s">
        <v>65</v>
      </c>
      <c r="E129" s="4" t="s">
        <v>21</v>
      </c>
      <c r="F129" s="6">
        <v>313611</v>
      </c>
      <c r="G129" s="8">
        <v>0</v>
      </c>
      <c r="H129" s="6">
        <v>65894</v>
      </c>
    </row>
    <row r="130" spans="1:8" x14ac:dyDescent="0.25">
      <c r="A130" s="305"/>
      <c r="B130" s="2"/>
      <c r="C130" s="2"/>
      <c r="D130" s="2"/>
      <c r="E130" s="3" t="s">
        <v>22</v>
      </c>
      <c r="F130" s="5">
        <v>191207</v>
      </c>
      <c r="G130" s="7">
        <v>0</v>
      </c>
      <c r="H130" s="7">
        <v>0</v>
      </c>
    </row>
    <row r="131" spans="1:8" x14ac:dyDescent="0.25">
      <c r="A131" s="306"/>
      <c r="B131" s="2"/>
      <c r="C131" s="2"/>
      <c r="D131" s="2"/>
      <c r="E131" s="3" t="s">
        <v>23</v>
      </c>
      <c r="F131" s="5">
        <v>122404</v>
      </c>
      <c r="G131" s="7">
        <v>0</v>
      </c>
      <c r="H131" s="5">
        <v>65894</v>
      </c>
    </row>
    <row r="132" spans="1:8" x14ac:dyDescent="0.25">
      <c r="A132" s="304">
        <v>42</v>
      </c>
      <c r="B132" s="2">
        <v>36</v>
      </c>
      <c r="C132" s="2">
        <v>270</v>
      </c>
      <c r="D132" s="2" t="s">
        <v>66</v>
      </c>
      <c r="E132" s="4" t="s">
        <v>21</v>
      </c>
      <c r="F132" s="6">
        <v>1659577</v>
      </c>
      <c r="G132" s="8">
        <v>0</v>
      </c>
      <c r="H132" s="6">
        <v>27520</v>
      </c>
    </row>
    <row r="133" spans="1:8" x14ac:dyDescent="0.25">
      <c r="A133" s="305"/>
      <c r="B133" s="2"/>
      <c r="C133" s="2"/>
      <c r="D133" s="2"/>
      <c r="E133" s="3" t="s">
        <v>34</v>
      </c>
      <c r="F133" s="5">
        <v>1621821</v>
      </c>
      <c r="G133" s="7">
        <v>0</v>
      </c>
      <c r="H133" s="7">
        <v>0</v>
      </c>
    </row>
    <row r="134" spans="1:8" x14ac:dyDescent="0.25">
      <c r="A134" s="305"/>
      <c r="B134" s="2"/>
      <c r="C134" s="2"/>
      <c r="D134" s="2"/>
      <c r="E134" s="3" t="s">
        <v>22</v>
      </c>
      <c r="F134" s="5">
        <v>3320</v>
      </c>
      <c r="G134" s="7">
        <v>0</v>
      </c>
      <c r="H134" s="7">
        <v>0</v>
      </c>
    </row>
    <row r="135" spans="1:8" x14ac:dyDescent="0.25">
      <c r="A135" s="306"/>
      <c r="B135" s="2"/>
      <c r="C135" s="2"/>
      <c r="D135" s="2"/>
      <c r="E135" s="3" t="s">
        <v>23</v>
      </c>
      <c r="F135" s="5">
        <v>34436</v>
      </c>
      <c r="G135" s="7">
        <v>0</v>
      </c>
      <c r="H135" s="5">
        <v>27520</v>
      </c>
    </row>
    <row r="136" spans="1:8" x14ac:dyDescent="0.25">
      <c r="A136" s="304">
        <v>43</v>
      </c>
      <c r="B136" s="2">
        <v>36</v>
      </c>
      <c r="C136" s="2">
        <v>362</v>
      </c>
      <c r="D136" s="2" t="s">
        <v>67</v>
      </c>
      <c r="E136" s="4" t="s">
        <v>21</v>
      </c>
      <c r="F136" s="6">
        <v>1162337</v>
      </c>
      <c r="G136" s="8">
        <v>0</v>
      </c>
      <c r="H136" s="6">
        <v>792239</v>
      </c>
    </row>
    <row r="137" spans="1:8" x14ac:dyDescent="0.25">
      <c r="A137" s="305"/>
      <c r="B137" s="2"/>
      <c r="C137" s="2"/>
      <c r="D137" s="2"/>
      <c r="E137" s="3" t="s">
        <v>22</v>
      </c>
      <c r="F137" s="5">
        <v>218750</v>
      </c>
      <c r="G137" s="7">
        <v>0</v>
      </c>
      <c r="H137" s="7">
        <v>0</v>
      </c>
    </row>
    <row r="138" spans="1:8" x14ac:dyDescent="0.25">
      <c r="A138" s="306"/>
      <c r="B138" s="2"/>
      <c r="C138" s="2"/>
      <c r="D138" s="2"/>
      <c r="E138" s="3" t="s">
        <v>23</v>
      </c>
      <c r="F138" s="5">
        <v>943587</v>
      </c>
      <c r="G138" s="7">
        <v>0</v>
      </c>
      <c r="H138" s="5">
        <v>792239</v>
      </c>
    </row>
    <row r="139" spans="1:8" x14ac:dyDescent="0.25">
      <c r="A139" s="304">
        <v>44</v>
      </c>
      <c r="B139" s="2">
        <v>52</v>
      </c>
      <c r="C139" s="2">
        <v>3025</v>
      </c>
      <c r="D139" s="2" t="s">
        <v>68</v>
      </c>
      <c r="E139" s="4" t="s">
        <v>21</v>
      </c>
      <c r="F139" s="6">
        <v>8558871</v>
      </c>
      <c r="G139" s="8">
        <v>0</v>
      </c>
      <c r="H139" s="6">
        <v>236865</v>
      </c>
    </row>
    <row r="140" spans="1:8" x14ac:dyDescent="0.25">
      <c r="A140" s="305"/>
      <c r="B140" s="2"/>
      <c r="C140" s="2"/>
      <c r="D140" s="2"/>
      <c r="E140" s="3" t="s">
        <v>34</v>
      </c>
      <c r="F140" s="5">
        <v>4826807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2"/>
      <c r="E141" s="3" t="s">
        <v>35</v>
      </c>
      <c r="F141" s="5">
        <v>130344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2"/>
      <c r="E142" s="3" t="s">
        <v>22</v>
      </c>
      <c r="F142" s="5">
        <v>3361631</v>
      </c>
      <c r="G142" s="7">
        <v>0</v>
      </c>
      <c r="H142" s="7">
        <v>0</v>
      </c>
    </row>
    <row r="143" spans="1:8" x14ac:dyDescent="0.25">
      <c r="A143" s="306"/>
      <c r="B143" s="2"/>
      <c r="C143" s="2"/>
      <c r="D143" s="2"/>
      <c r="E143" s="3" t="s">
        <v>23</v>
      </c>
      <c r="F143" s="5">
        <v>240089</v>
      </c>
      <c r="G143" s="7">
        <v>0</v>
      </c>
      <c r="H143" s="5">
        <v>236865</v>
      </c>
    </row>
    <row r="144" spans="1:8" x14ac:dyDescent="0.25">
      <c r="A144" s="304">
        <v>45</v>
      </c>
      <c r="B144" s="2">
        <v>57</v>
      </c>
      <c r="C144" s="2">
        <v>761</v>
      </c>
      <c r="D144" s="2" t="s">
        <v>69</v>
      </c>
      <c r="E144" s="4" t="s">
        <v>21</v>
      </c>
      <c r="F144" s="6">
        <v>730324</v>
      </c>
      <c r="G144" s="8">
        <v>0</v>
      </c>
      <c r="H144" s="6">
        <v>74546</v>
      </c>
    </row>
    <row r="145" spans="1:8" x14ac:dyDescent="0.25">
      <c r="A145" s="305"/>
      <c r="B145" s="2"/>
      <c r="C145" s="2"/>
      <c r="D145" s="2"/>
      <c r="E145" s="3" t="s">
        <v>34</v>
      </c>
      <c r="F145" s="5">
        <v>4808</v>
      </c>
      <c r="G145" s="7">
        <v>0</v>
      </c>
      <c r="H145" s="7">
        <v>0</v>
      </c>
    </row>
    <row r="146" spans="1:8" x14ac:dyDescent="0.25">
      <c r="A146" s="305"/>
      <c r="B146" s="2"/>
      <c r="C146" s="2"/>
      <c r="D146" s="2"/>
      <c r="E146" s="3" t="s">
        <v>22</v>
      </c>
      <c r="F146" s="5">
        <v>646366</v>
      </c>
      <c r="G146" s="7">
        <v>0</v>
      </c>
      <c r="H146" s="7">
        <v>0</v>
      </c>
    </row>
    <row r="147" spans="1:8" x14ac:dyDescent="0.25">
      <c r="A147" s="306"/>
      <c r="B147" s="2"/>
      <c r="C147" s="2"/>
      <c r="D147" s="2"/>
      <c r="E147" s="3" t="s">
        <v>23</v>
      </c>
      <c r="F147" s="5">
        <v>79150</v>
      </c>
      <c r="G147" s="7">
        <v>0</v>
      </c>
      <c r="H147" s="5">
        <v>74546</v>
      </c>
    </row>
    <row r="148" spans="1:8" x14ac:dyDescent="0.25">
      <c r="A148" s="304">
        <v>46</v>
      </c>
      <c r="B148" s="2">
        <v>59</v>
      </c>
      <c r="C148" s="2">
        <v>3001</v>
      </c>
      <c r="D148" s="2" t="s">
        <v>70</v>
      </c>
      <c r="E148" s="4" t="s">
        <v>21</v>
      </c>
      <c r="F148" s="6">
        <v>3274517</v>
      </c>
      <c r="G148" s="8">
        <v>0</v>
      </c>
      <c r="H148" s="6">
        <v>954234</v>
      </c>
    </row>
    <row r="149" spans="1:8" x14ac:dyDescent="0.25">
      <c r="A149" s="305"/>
      <c r="B149" s="2"/>
      <c r="C149" s="2"/>
      <c r="D149" s="2"/>
      <c r="E149" s="3" t="s">
        <v>22</v>
      </c>
      <c r="F149" s="5">
        <v>1759544</v>
      </c>
      <c r="G149" s="7">
        <v>0</v>
      </c>
      <c r="H149" s="7">
        <v>0</v>
      </c>
    </row>
    <row r="150" spans="1:8" x14ac:dyDescent="0.25">
      <c r="A150" s="306"/>
      <c r="B150" s="2"/>
      <c r="C150" s="2"/>
      <c r="D150" s="2"/>
      <c r="E150" s="3" t="s">
        <v>23</v>
      </c>
      <c r="F150" s="5">
        <v>1514973</v>
      </c>
      <c r="G150" s="7">
        <v>0</v>
      </c>
      <c r="H150" s="5">
        <v>954234</v>
      </c>
    </row>
    <row r="151" spans="1:8" x14ac:dyDescent="0.25">
      <c r="A151" s="304">
        <v>47</v>
      </c>
      <c r="B151" s="2">
        <v>71</v>
      </c>
      <c r="C151" s="2">
        <v>4009</v>
      </c>
      <c r="D151" s="2" t="s">
        <v>71</v>
      </c>
      <c r="E151" s="4" t="s">
        <v>21</v>
      </c>
      <c r="F151" s="6">
        <v>8752437</v>
      </c>
      <c r="G151" s="8">
        <v>0</v>
      </c>
      <c r="H151" s="8">
        <v>0</v>
      </c>
    </row>
    <row r="152" spans="1:8" x14ac:dyDescent="0.25">
      <c r="A152" s="305"/>
      <c r="B152" s="2"/>
      <c r="C152" s="2"/>
      <c r="D152" s="2"/>
      <c r="E152" s="3" t="s">
        <v>34</v>
      </c>
      <c r="F152" s="5">
        <v>2366442</v>
      </c>
      <c r="G152" s="7">
        <v>0</v>
      </c>
      <c r="H152" s="7">
        <v>0</v>
      </c>
    </row>
    <row r="153" spans="1:8" x14ac:dyDescent="0.25">
      <c r="A153" s="305"/>
      <c r="B153" s="2"/>
      <c r="C153" s="2"/>
      <c r="D153" s="2"/>
      <c r="E153" s="3" t="s">
        <v>35</v>
      </c>
      <c r="F153" s="5">
        <v>2715944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2"/>
      <c r="E154" s="3" t="s">
        <v>22</v>
      </c>
      <c r="F154" s="5">
        <v>3633670</v>
      </c>
      <c r="G154" s="7">
        <v>0</v>
      </c>
      <c r="H154" s="7">
        <v>0</v>
      </c>
    </row>
    <row r="155" spans="1:8" x14ac:dyDescent="0.25">
      <c r="A155" s="306"/>
      <c r="B155" s="2"/>
      <c r="C155" s="2"/>
      <c r="D155" s="2"/>
      <c r="E155" s="3" t="s">
        <v>23</v>
      </c>
      <c r="F155" s="5">
        <v>36381</v>
      </c>
      <c r="G155" s="7">
        <v>0</v>
      </c>
      <c r="H155" s="7">
        <v>0</v>
      </c>
    </row>
    <row r="156" spans="1:8" x14ac:dyDescent="0.25">
      <c r="A156" s="304">
        <v>48</v>
      </c>
      <c r="B156" s="2">
        <v>71</v>
      </c>
      <c r="C156" s="2">
        <v>4010</v>
      </c>
      <c r="D156" s="2" t="s">
        <v>72</v>
      </c>
      <c r="E156" s="4" t="s">
        <v>21</v>
      </c>
      <c r="F156" s="6">
        <v>697882</v>
      </c>
      <c r="G156" s="8">
        <v>0</v>
      </c>
      <c r="H156" s="6">
        <v>479538</v>
      </c>
    </row>
    <row r="157" spans="1:8" x14ac:dyDescent="0.25">
      <c r="A157" s="305"/>
      <c r="B157" s="2"/>
      <c r="C157" s="2"/>
      <c r="D157" s="2"/>
      <c r="E157" s="3" t="s">
        <v>22</v>
      </c>
      <c r="F157" s="5">
        <v>109923</v>
      </c>
      <c r="G157" s="7">
        <v>0</v>
      </c>
      <c r="H157" s="7">
        <v>0</v>
      </c>
    </row>
    <row r="158" spans="1:8" x14ac:dyDescent="0.25">
      <c r="A158" s="306"/>
      <c r="B158" s="2"/>
      <c r="C158" s="2"/>
      <c r="D158" s="2"/>
      <c r="E158" s="3" t="s">
        <v>23</v>
      </c>
      <c r="F158" s="5">
        <v>587959</v>
      </c>
      <c r="G158" s="7">
        <v>0</v>
      </c>
      <c r="H158" s="5">
        <v>479538</v>
      </c>
    </row>
    <row r="159" spans="1:8" x14ac:dyDescent="0.25">
      <c r="A159" s="304">
        <v>49</v>
      </c>
      <c r="B159" s="2">
        <v>71</v>
      </c>
      <c r="C159" s="2">
        <v>4026</v>
      </c>
      <c r="D159" s="2" t="s">
        <v>136</v>
      </c>
      <c r="E159" s="4" t="s">
        <v>21</v>
      </c>
      <c r="F159" s="6">
        <v>46937</v>
      </c>
      <c r="G159" s="8">
        <v>0</v>
      </c>
      <c r="H159" s="8">
        <v>0</v>
      </c>
    </row>
    <row r="160" spans="1:8" x14ac:dyDescent="0.25">
      <c r="A160" s="306"/>
      <c r="B160" s="2"/>
      <c r="C160" s="2"/>
      <c r="D160" s="2"/>
      <c r="E160" s="3" t="s">
        <v>22</v>
      </c>
      <c r="F160" s="5">
        <v>46937</v>
      </c>
      <c r="G160" s="7">
        <v>0</v>
      </c>
      <c r="H160" s="7">
        <v>0</v>
      </c>
    </row>
    <row r="161" spans="1:8" x14ac:dyDescent="0.25">
      <c r="A161" s="304">
        <v>50</v>
      </c>
      <c r="B161" s="2">
        <v>71</v>
      </c>
      <c r="C161" s="2">
        <v>4102</v>
      </c>
      <c r="D161" s="2" t="s">
        <v>73</v>
      </c>
      <c r="E161" s="4" t="s">
        <v>21</v>
      </c>
      <c r="F161" s="6">
        <v>3698733</v>
      </c>
      <c r="G161" s="8">
        <v>0</v>
      </c>
      <c r="H161" s="6">
        <v>27204</v>
      </c>
    </row>
    <row r="162" spans="1:8" x14ac:dyDescent="0.25">
      <c r="A162" s="305"/>
      <c r="B162" s="2"/>
      <c r="C162" s="2"/>
      <c r="D162" s="2"/>
      <c r="E162" s="3" t="s">
        <v>35</v>
      </c>
      <c r="F162" s="5">
        <v>1983636</v>
      </c>
      <c r="G162" s="7">
        <v>0</v>
      </c>
      <c r="H162" s="7">
        <v>0</v>
      </c>
    </row>
    <row r="163" spans="1:8" x14ac:dyDescent="0.25">
      <c r="A163" s="305"/>
      <c r="B163" s="2"/>
      <c r="C163" s="2"/>
      <c r="D163" s="2"/>
      <c r="E163" s="3" t="s">
        <v>22</v>
      </c>
      <c r="F163" s="5">
        <v>1687893</v>
      </c>
      <c r="G163" s="7">
        <v>0</v>
      </c>
      <c r="H163" s="7">
        <v>0</v>
      </c>
    </row>
    <row r="164" spans="1:8" x14ac:dyDescent="0.25">
      <c r="A164" s="306"/>
      <c r="B164" s="2"/>
      <c r="C164" s="2"/>
      <c r="D164" s="2"/>
      <c r="E164" s="3" t="s">
        <v>23</v>
      </c>
      <c r="F164" s="5">
        <v>27204</v>
      </c>
      <c r="G164" s="7">
        <v>0</v>
      </c>
      <c r="H164" s="5">
        <v>27204</v>
      </c>
    </row>
    <row r="165" spans="1:8" x14ac:dyDescent="0.25">
      <c r="A165" s="304">
        <v>51</v>
      </c>
      <c r="B165" s="2">
        <v>71</v>
      </c>
      <c r="C165" s="2">
        <v>4103</v>
      </c>
      <c r="D165" s="2" t="s">
        <v>74</v>
      </c>
      <c r="E165" s="4" t="s">
        <v>21</v>
      </c>
      <c r="F165" s="6">
        <v>117660</v>
      </c>
      <c r="G165" s="8">
        <v>0</v>
      </c>
      <c r="H165" s="6">
        <v>41754</v>
      </c>
    </row>
    <row r="166" spans="1:8" x14ac:dyDescent="0.25">
      <c r="A166" s="305"/>
      <c r="B166" s="2"/>
      <c r="C166" s="2"/>
      <c r="D166" s="2"/>
      <c r="E166" s="3" t="s">
        <v>22</v>
      </c>
      <c r="F166" s="5">
        <v>46086</v>
      </c>
      <c r="G166" s="7">
        <v>0</v>
      </c>
      <c r="H166" s="7">
        <v>0</v>
      </c>
    </row>
    <row r="167" spans="1:8" x14ac:dyDescent="0.25">
      <c r="A167" s="306"/>
      <c r="B167" s="2"/>
      <c r="C167" s="2"/>
      <c r="D167" s="2"/>
      <c r="E167" s="3" t="s">
        <v>23</v>
      </c>
      <c r="F167" s="5">
        <v>71574</v>
      </c>
      <c r="G167" s="7">
        <v>0</v>
      </c>
      <c r="H167" s="5">
        <v>41754</v>
      </c>
    </row>
    <row r="168" spans="1:8" x14ac:dyDescent="0.25">
      <c r="A168" s="304">
        <v>52</v>
      </c>
      <c r="B168" s="2">
        <v>71</v>
      </c>
      <c r="C168" s="2">
        <v>4104</v>
      </c>
      <c r="D168" s="2" t="s">
        <v>75</v>
      </c>
      <c r="E168" s="4" t="s">
        <v>21</v>
      </c>
      <c r="F168" s="6">
        <v>86291</v>
      </c>
      <c r="G168" s="8">
        <v>0</v>
      </c>
      <c r="H168" s="8">
        <v>0</v>
      </c>
    </row>
    <row r="169" spans="1:8" x14ac:dyDescent="0.25">
      <c r="A169" s="306"/>
      <c r="B169" s="2"/>
      <c r="C169" s="2"/>
      <c r="D169" s="2"/>
      <c r="E169" s="3" t="s">
        <v>22</v>
      </c>
      <c r="F169" s="5">
        <v>86291</v>
      </c>
      <c r="G169" s="7">
        <v>0</v>
      </c>
      <c r="H169" s="7">
        <v>0</v>
      </c>
    </row>
    <row r="170" spans="1:8" x14ac:dyDescent="0.25">
      <c r="A170" s="304">
        <v>53</v>
      </c>
      <c r="B170" s="2">
        <v>71</v>
      </c>
      <c r="C170" s="2">
        <v>4106</v>
      </c>
      <c r="D170" s="2" t="s">
        <v>76</v>
      </c>
      <c r="E170" s="4" t="s">
        <v>21</v>
      </c>
      <c r="F170" s="6">
        <v>928506</v>
      </c>
      <c r="G170" s="8">
        <v>0</v>
      </c>
      <c r="H170" s="8">
        <v>0</v>
      </c>
    </row>
    <row r="171" spans="1:8" x14ac:dyDescent="0.25">
      <c r="A171" s="306"/>
      <c r="B171" s="2"/>
      <c r="C171" s="2"/>
      <c r="D171" s="2"/>
      <c r="E171" s="3" t="s">
        <v>22</v>
      </c>
      <c r="F171" s="5">
        <v>928506</v>
      </c>
      <c r="G171" s="7">
        <v>0</v>
      </c>
      <c r="H171" s="7">
        <v>0</v>
      </c>
    </row>
    <row r="172" spans="1:8" x14ac:dyDescent="0.25">
      <c r="A172" s="304">
        <v>54</v>
      </c>
      <c r="B172" s="2">
        <v>74</v>
      </c>
      <c r="C172" s="2">
        <v>4095</v>
      </c>
      <c r="D172" s="2" t="s">
        <v>77</v>
      </c>
      <c r="E172" s="4" t="s">
        <v>21</v>
      </c>
      <c r="F172" s="6">
        <v>5832138</v>
      </c>
      <c r="G172" s="8">
        <v>0</v>
      </c>
      <c r="H172" s="6">
        <v>4021014</v>
      </c>
    </row>
    <row r="173" spans="1:8" x14ac:dyDescent="0.25">
      <c r="A173" s="305"/>
      <c r="B173" s="2"/>
      <c r="C173" s="2"/>
      <c r="D173" s="2"/>
      <c r="E173" s="3" t="s">
        <v>22</v>
      </c>
      <c r="F173" s="5">
        <v>1182059</v>
      </c>
      <c r="G173" s="7">
        <v>0</v>
      </c>
      <c r="H173" s="7">
        <v>0</v>
      </c>
    </row>
    <row r="174" spans="1:8" x14ac:dyDescent="0.25">
      <c r="A174" s="306"/>
      <c r="B174" s="2"/>
      <c r="C174" s="2"/>
      <c r="D174" s="2"/>
      <c r="E174" s="3" t="s">
        <v>23</v>
      </c>
      <c r="F174" s="5">
        <v>4650079</v>
      </c>
      <c r="G174" s="7">
        <v>0</v>
      </c>
      <c r="H174" s="5">
        <v>4021014</v>
      </c>
    </row>
    <row r="175" spans="1:8" x14ac:dyDescent="0.25">
      <c r="A175" s="304">
        <v>55</v>
      </c>
      <c r="B175" s="2">
        <v>74</v>
      </c>
      <c r="C175" s="2">
        <v>4097</v>
      </c>
      <c r="D175" s="2" t="s">
        <v>79</v>
      </c>
      <c r="E175" s="4" t="s">
        <v>21</v>
      </c>
      <c r="F175" s="6">
        <v>218424</v>
      </c>
      <c r="G175" s="8">
        <v>0</v>
      </c>
      <c r="H175" s="8">
        <v>0</v>
      </c>
    </row>
    <row r="176" spans="1:8" x14ac:dyDescent="0.25">
      <c r="A176" s="305"/>
      <c r="B176" s="2"/>
      <c r="C176" s="2"/>
      <c r="D176" s="2"/>
      <c r="E176" s="3" t="s">
        <v>22</v>
      </c>
      <c r="F176" s="5">
        <v>51049</v>
      </c>
      <c r="G176" s="7">
        <v>0</v>
      </c>
      <c r="H176" s="7">
        <v>0</v>
      </c>
    </row>
    <row r="177" spans="1:8" x14ac:dyDescent="0.25">
      <c r="A177" s="306"/>
      <c r="B177" s="2"/>
      <c r="C177" s="2"/>
      <c r="D177" s="2"/>
      <c r="E177" s="3" t="s">
        <v>23</v>
      </c>
      <c r="F177" s="5">
        <v>167375</v>
      </c>
      <c r="G177" s="7">
        <v>0</v>
      </c>
      <c r="H177" s="7">
        <v>0</v>
      </c>
    </row>
    <row r="178" spans="1:8" x14ac:dyDescent="0.25">
      <c r="A178" s="304">
        <v>56</v>
      </c>
      <c r="B178" s="2">
        <v>74</v>
      </c>
      <c r="C178" s="2">
        <v>4098</v>
      </c>
      <c r="D178" s="2" t="s">
        <v>80</v>
      </c>
      <c r="E178" s="4" t="s">
        <v>21</v>
      </c>
      <c r="F178" s="6">
        <v>383250</v>
      </c>
      <c r="G178" s="8">
        <v>0</v>
      </c>
      <c r="H178" s="8">
        <v>551</v>
      </c>
    </row>
    <row r="179" spans="1:8" x14ac:dyDescent="0.25">
      <c r="A179" s="305"/>
      <c r="B179" s="2"/>
      <c r="C179" s="2"/>
      <c r="D179" s="2"/>
      <c r="E179" s="3" t="s">
        <v>22</v>
      </c>
      <c r="F179" s="5">
        <v>294440</v>
      </c>
      <c r="G179" s="7">
        <v>0</v>
      </c>
      <c r="H179" s="7">
        <v>0</v>
      </c>
    </row>
    <row r="180" spans="1:8" x14ac:dyDescent="0.25">
      <c r="A180" s="306"/>
      <c r="B180" s="2"/>
      <c r="C180" s="2"/>
      <c r="D180" s="2"/>
      <c r="E180" s="3" t="s">
        <v>23</v>
      </c>
      <c r="F180" s="5">
        <v>88810</v>
      </c>
      <c r="G180" s="7">
        <v>0</v>
      </c>
      <c r="H180" s="7">
        <v>551</v>
      </c>
    </row>
    <row r="181" spans="1:8" x14ac:dyDescent="0.25">
      <c r="A181" s="304">
        <v>57</v>
      </c>
      <c r="B181" s="2">
        <v>74</v>
      </c>
      <c r="C181" s="2">
        <v>4099</v>
      </c>
      <c r="D181" s="2" t="s">
        <v>81</v>
      </c>
      <c r="E181" s="4" t="s">
        <v>21</v>
      </c>
      <c r="F181" s="6">
        <v>1328582</v>
      </c>
      <c r="G181" s="6">
        <v>3280</v>
      </c>
      <c r="H181" s="8">
        <v>0</v>
      </c>
    </row>
    <row r="182" spans="1:8" x14ac:dyDescent="0.25">
      <c r="A182" s="305"/>
      <c r="B182" s="2"/>
      <c r="C182" s="2"/>
      <c r="D182" s="2"/>
      <c r="E182" s="3" t="s">
        <v>34</v>
      </c>
      <c r="F182" s="5">
        <v>977760</v>
      </c>
      <c r="G182" s="5">
        <v>2710</v>
      </c>
      <c r="H182" s="7">
        <v>0</v>
      </c>
    </row>
    <row r="183" spans="1:8" x14ac:dyDescent="0.25">
      <c r="A183" s="306"/>
      <c r="B183" s="2"/>
      <c r="C183" s="2"/>
      <c r="D183" s="2"/>
      <c r="E183" s="3" t="s">
        <v>22</v>
      </c>
      <c r="F183" s="5">
        <v>350822</v>
      </c>
      <c r="G183" s="7">
        <v>570</v>
      </c>
      <c r="H183" s="7">
        <v>0</v>
      </c>
    </row>
    <row r="184" spans="1:8" x14ac:dyDescent="0.25">
      <c r="A184" s="304">
        <v>58</v>
      </c>
      <c r="B184" s="2">
        <v>75</v>
      </c>
      <c r="C184" s="2">
        <v>4008</v>
      </c>
      <c r="D184" s="2" t="s">
        <v>128</v>
      </c>
      <c r="E184" s="4" t="s">
        <v>21</v>
      </c>
      <c r="F184" s="6">
        <v>4437543</v>
      </c>
      <c r="G184" s="8">
        <v>0</v>
      </c>
      <c r="H184" s="8">
        <v>0</v>
      </c>
    </row>
    <row r="185" spans="1:8" x14ac:dyDescent="0.25">
      <c r="A185" s="305"/>
      <c r="B185" s="2"/>
      <c r="C185" s="2"/>
      <c r="D185" s="2"/>
      <c r="E185" s="3" t="s">
        <v>34</v>
      </c>
      <c r="F185" s="5">
        <v>805741</v>
      </c>
      <c r="G185" s="7">
        <v>0</v>
      </c>
      <c r="H185" s="7">
        <v>0</v>
      </c>
    </row>
    <row r="186" spans="1:8" x14ac:dyDescent="0.25">
      <c r="A186" s="305"/>
      <c r="B186" s="2"/>
      <c r="C186" s="2"/>
      <c r="D186" s="2"/>
      <c r="E186" s="3" t="s">
        <v>22</v>
      </c>
      <c r="F186" s="5">
        <v>3622463</v>
      </c>
      <c r="G186" s="7">
        <v>0</v>
      </c>
      <c r="H186" s="7">
        <v>0</v>
      </c>
    </row>
    <row r="187" spans="1:8" x14ac:dyDescent="0.25">
      <c r="A187" s="306"/>
      <c r="B187" s="2"/>
      <c r="C187" s="2"/>
      <c r="D187" s="2"/>
      <c r="E187" s="3" t="s">
        <v>23</v>
      </c>
      <c r="F187" s="5">
        <v>9339</v>
      </c>
      <c r="G187" s="7">
        <v>0</v>
      </c>
      <c r="H187" s="7">
        <v>0</v>
      </c>
    </row>
    <row r="188" spans="1:8" x14ac:dyDescent="0.25">
      <c r="A188" s="304">
        <v>59</v>
      </c>
      <c r="B188" s="2">
        <v>75</v>
      </c>
      <c r="C188" s="2">
        <v>4018</v>
      </c>
      <c r="D188" s="2" t="s">
        <v>82</v>
      </c>
      <c r="E188" s="4" t="s">
        <v>21</v>
      </c>
      <c r="F188" s="6">
        <v>187845</v>
      </c>
      <c r="G188" s="8">
        <v>0</v>
      </c>
      <c r="H188" s="8">
        <v>0</v>
      </c>
    </row>
    <row r="189" spans="1:8" x14ac:dyDescent="0.25">
      <c r="A189" s="305"/>
      <c r="B189" s="2"/>
      <c r="C189" s="2"/>
      <c r="D189" s="2"/>
      <c r="E189" s="3" t="s">
        <v>22</v>
      </c>
      <c r="F189" s="5">
        <v>173663</v>
      </c>
      <c r="G189" s="7">
        <v>0</v>
      </c>
      <c r="H189" s="7">
        <v>0</v>
      </c>
    </row>
    <row r="190" spans="1:8" x14ac:dyDescent="0.25">
      <c r="A190" s="306"/>
      <c r="B190" s="2"/>
      <c r="C190" s="2"/>
      <c r="D190" s="2"/>
      <c r="E190" s="3" t="s">
        <v>23</v>
      </c>
      <c r="F190" s="5">
        <v>14182</v>
      </c>
      <c r="G190" s="7">
        <v>0</v>
      </c>
      <c r="H190" s="7">
        <v>0</v>
      </c>
    </row>
    <row r="191" spans="1:8" x14ac:dyDescent="0.25">
      <c r="A191" s="304">
        <v>60</v>
      </c>
      <c r="B191" s="2">
        <v>75</v>
      </c>
      <c r="C191" s="2">
        <v>4022</v>
      </c>
      <c r="D191" s="2" t="s">
        <v>83</v>
      </c>
      <c r="E191" s="4" t="s">
        <v>21</v>
      </c>
      <c r="F191" s="6">
        <v>23232</v>
      </c>
      <c r="G191" s="8">
        <v>0</v>
      </c>
      <c r="H191" s="8">
        <v>0</v>
      </c>
    </row>
    <row r="192" spans="1:8" x14ac:dyDescent="0.25">
      <c r="A192" s="306"/>
      <c r="B192" s="2"/>
      <c r="C192" s="2"/>
      <c r="D192" s="2"/>
      <c r="E192" s="3" t="s">
        <v>35</v>
      </c>
      <c r="F192" s="5">
        <v>23232</v>
      </c>
      <c r="G192" s="7">
        <v>0</v>
      </c>
      <c r="H192" s="7">
        <v>0</v>
      </c>
    </row>
    <row r="193" spans="1:8" x14ac:dyDescent="0.25">
      <c r="A193" s="304">
        <v>61</v>
      </c>
      <c r="B193" s="2">
        <v>75</v>
      </c>
      <c r="C193" s="2">
        <v>4101</v>
      </c>
      <c r="D193" s="2" t="s">
        <v>84</v>
      </c>
      <c r="E193" s="4" t="s">
        <v>21</v>
      </c>
      <c r="F193" s="6">
        <v>4723655</v>
      </c>
      <c r="G193" s="8">
        <v>0</v>
      </c>
      <c r="H193" s="6">
        <v>2059680</v>
      </c>
    </row>
    <row r="194" spans="1:8" x14ac:dyDescent="0.25">
      <c r="A194" s="305"/>
      <c r="B194" s="2"/>
      <c r="C194" s="2"/>
      <c r="D194" s="2"/>
      <c r="E194" s="3" t="s">
        <v>22</v>
      </c>
      <c r="F194" s="5">
        <v>1673814</v>
      </c>
      <c r="G194" s="7">
        <v>0</v>
      </c>
      <c r="H194" s="7">
        <v>0</v>
      </c>
    </row>
    <row r="195" spans="1:8" x14ac:dyDescent="0.25">
      <c r="A195" s="306"/>
      <c r="B195" s="2"/>
      <c r="C195" s="2"/>
      <c r="D195" s="2"/>
      <c r="E195" s="3" t="s">
        <v>23</v>
      </c>
      <c r="F195" s="5">
        <v>3049841</v>
      </c>
      <c r="G195" s="7">
        <v>0</v>
      </c>
      <c r="H195" s="5">
        <v>2059680</v>
      </c>
    </row>
    <row r="196" spans="1:8" x14ac:dyDescent="0.25">
      <c r="A196" s="304">
        <v>62</v>
      </c>
      <c r="B196" s="2">
        <v>76</v>
      </c>
      <c r="C196" s="2">
        <v>4014</v>
      </c>
      <c r="D196" s="2" t="s">
        <v>85</v>
      </c>
      <c r="E196" s="4" t="s">
        <v>21</v>
      </c>
      <c r="F196" s="6">
        <v>23181621</v>
      </c>
      <c r="G196" s="8">
        <v>0</v>
      </c>
      <c r="H196" s="8">
        <v>0</v>
      </c>
    </row>
    <row r="197" spans="1:8" x14ac:dyDescent="0.25">
      <c r="A197" s="305"/>
      <c r="B197" s="2"/>
      <c r="C197" s="2"/>
      <c r="D197" s="2"/>
      <c r="E197" s="3" t="s">
        <v>34</v>
      </c>
      <c r="F197" s="5">
        <v>10538384</v>
      </c>
      <c r="G197" s="7">
        <v>0</v>
      </c>
      <c r="H197" s="7">
        <v>0</v>
      </c>
    </row>
    <row r="198" spans="1:8" x14ac:dyDescent="0.25">
      <c r="A198" s="305"/>
      <c r="B198" s="2"/>
      <c r="C198" s="2"/>
      <c r="D198" s="2"/>
      <c r="E198" s="3" t="s">
        <v>35</v>
      </c>
      <c r="F198" s="5">
        <v>11865672</v>
      </c>
      <c r="G198" s="7">
        <v>0</v>
      </c>
      <c r="H198" s="7">
        <v>0</v>
      </c>
    </row>
    <row r="199" spans="1:8" x14ac:dyDescent="0.25">
      <c r="A199" s="305"/>
      <c r="B199" s="2"/>
      <c r="C199" s="2"/>
      <c r="D199" s="2"/>
      <c r="E199" s="3" t="s">
        <v>22</v>
      </c>
      <c r="F199" s="5">
        <v>776508</v>
      </c>
      <c r="G199" s="7">
        <v>0</v>
      </c>
      <c r="H199" s="7">
        <v>0</v>
      </c>
    </row>
    <row r="200" spans="1:8" x14ac:dyDescent="0.25">
      <c r="A200" s="306"/>
      <c r="B200" s="2"/>
      <c r="C200" s="2"/>
      <c r="D200" s="2"/>
      <c r="E200" s="3" t="s">
        <v>23</v>
      </c>
      <c r="F200" s="5">
        <v>1057</v>
      </c>
      <c r="G200" s="7">
        <v>0</v>
      </c>
      <c r="H200" s="7">
        <v>0</v>
      </c>
    </row>
    <row r="201" spans="1:8" x14ac:dyDescent="0.25">
      <c r="A201" s="304">
        <v>63</v>
      </c>
      <c r="B201" s="2">
        <v>76</v>
      </c>
      <c r="C201" s="2">
        <v>4016</v>
      </c>
      <c r="D201" s="2" t="s">
        <v>140</v>
      </c>
      <c r="E201" s="4" t="s">
        <v>21</v>
      </c>
      <c r="F201" s="6">
        <v>10303040</v>
      </c>
      <c r="G201" s="8">
        <v>0</v>
      </c>
      <c r="H201" s="6">
        <v>3030612</v>
      </c>
    </row>
    <row r="202" spans="1:8" x14ac:dyDescent="0.25">
      <c r="A202" s="305"/>
      <c r="B202" s="2"/>
      <c r="C202" s="2"/>
      <c r="D202" s="2"/>
      <c r="E202" s="3" t="s">
        <v>22</v>
      </c>
      <c r="F202" s="5">
        <v>5609654</v>
      </c>
      <c r="G202" s="7">
        <v>0</v>
      </c>
      <c r="H202" s="7">
        <v>0</v>
      </c>
    </row>
    <row r="203" spans="1:8" x14ac:dyDescent="0.25">
      <c r="A203" s="306"/>
      <c r="B203" s="2"/>
      <c r="C203" s="2"/>
      <c r="D203" s="2"/>
      <c r="E203" s="3" t="s">
        <v>23</v>
      </c>
      <c r="F203" s="5">
        <v>4693386</v>
      </c>
      <c r="G203" s="7">
        <v>0</v>
      </c>
      <c r="H203" s="5">
        <v>3030612</v>
      </c>
    </row>
    <row r="204" spans="1:8" x14ac:dyDescent="0.25">
      <c r="A204" s="304">
        <v>64</v>
      </c>
      <c r="B204" s="2">
        <v>76</v>
      </c>
      <c r="C204" s="2">
        <v>4100</v>
      </c>
      <c r="D204" s="2" t="s">
        <v>86</v>
      </c>
      <c r="E204" s="4" t="s">
        <v>21</v>
      </c>
      <c r="F204" s="6">
        <v>1627602</v>
      </c>
      <c r="G204" s="8">
        <v>0</v>
      </c>
      <c r="H204" s="8">
        <v>0</v>
      </c>
    </row>
    <row r="205" spans="1:8" x14ac:dyDescent="0.25">
      <c r="A205" s="306"/>
      <c r="B205" s="2"/>
      <c r="C205" s="2"/>
      <c r="D205" s="2"/>
      <c r="E205" s="3" t="s">
        <v>22</v>
      </c>
      <c r="F205" s="5">
        <v>1627602</v>
      </c>
      <c r="G205" s="7">
        <v>0</v>
      </c>
      <c r="H205" s="7">
        <v>0</v>
      </c>
    </row>
    <row r="206" spans="1:8" x14ac:dyDescent="0.25">
      <c r="A206" s="304">
        <v>65</v>
      </c>
      <c r="B206" s="2">
        <v>76</v>
      </c>
      <c r="C206" s="2">
        <v>4101</v>
      </c>
      <c r="D206" s="2" t="s">
        <v>87</v>
      </c>
      <c r="E206" s="4" t="s">
        <v>21</v>
      </c>
      <c r="F206" s="6">
        <v>242913</v>
      </c>
      <c r="G206" s="8">
        <v>0</v>
      </c>
      <c r="H206" s="6">
        <v>2152</v>
      </c>
    </row>
    <row r="207" spans="1:8" x14ac:dyDescent="0.25">
      <c r="A207" s="305"/>
      <c r="B207" s="2"/>
      <c r="C207" s="2"/>
      <c r="D207" s="2"/>
      <c r="E207" s="3" t="s">
        <v>22</v>
      </c>
      <c r="F207" s="5">
        <v>240750</v>
      </c>
      <c r="G207" s="7">
        <v>0</v>
      </c>
      <c r="H207" s="7">
        <v>0</v>
      </c>
    </row>
    <row r="208" spans="1:8" x14ac:dyDescent="0.25">
      <c r="A208" s="306"/>
      <c r="B208" s="2"/>
      <c r="C208" s="2"/>
      <c r="D208" s="2"/>
      <c r="E208" s="3" t="s">
        <v>23</v>
      </c>
      <c r="F208" s="5">
        <v>2163</v>
      </c>
      <c r="G208" s="7">
        <v>0</v>
      </c>
      <c r="H208" s="5">
        <v>2152</v>
      </c>
    </row>
    <row r="209" spans="1:8" x14ac:dyDescent="0.25">
      <c r="A209" s="304">
        <v>66</v>
      </c>
      <c r="B209" s="2">
        <v>92</v>
      </c>
      <c r="C209" s="2">
        <v>1000</v>
      </c>
      <c r="D209" s="2" t="s">
        <v>88</v>
      </c>
      <c r="E209" s="4" t="s">
        <v>21</v>
      </c>
      <c r="F209" s="6">
        <v>696148</v>
      </c>
      <c r="G209" s="8">
        <v>0</v>
      </c>
      <c r="H209" s="8">
        <v>0</v>
      </c>
    </row>
    <row r="210" spans="1:8" x14ac:dyDescent="0.25">
      <c r="A210" s="306"/>
      <c r="B210" s="2"/>
      <c r="C210" s="2"/>
      <c r="D210" s="2"/>
      <c r="E210" s="3" t="s">
        <v>22</v>
      </c>
      <c r="F210" s="5">
        <v>696148</v>
      </c>
      <c r="G210" s="7">
        <v>0</v>
      </c>
      <c r="H210" s="7">
        <v>0</v>
      </c>
    </row>
    <row r="211" spans="1:8" x14ac:dyDescent="0.25">
      <c r="A211" s="304">
        <v>67</v>
      </c>
      <c r="B211" s="2">
        <v>15</v>
      </c>
      <c r="C211" s="2">
        <v>2032</v>
      </c>
      <c r="D211" s="2" t="s">
        <v>144</v>
      </c>
      <c r="E211" s="4" t="s">
        <v>21</v>
      </c>
      <c r="F211" s="6">
        <v>1235606</v>
      </c>
      <c r="G211" s="8">
        <v>0</v>
      </c>
      <c r="H211" s="8">
        <v>0</v>
      </c>
    </row>
    <row r="212" spans="1:8" x14ac:dyDescent="0.25">
      <c r="A212" s="305"/>
      <c r="B212" s="2"/>
      <c r="C212" s="2"/>
      <c r="D212" s="2"/>
      <c r="E212" s="3" t="s">
        <v>22</v>
      </c>
      <c r="F212" s="5">
        <v>1202434</v>
      </c>
      <c r="G212" s="7">
        <v>0</v>
      </c>
      <c r="H212" s="7">
        <v>0</v>
      </c>
    </row>
    <row r="213" spans="1:8" x14ac:dyDescent="0.25">
      <c r="A213" s="306"/>
      <c r="B213" s="2"/>
      <c r="C213" s="2"/>
      <c r="D213" s="2"/>
      <c r="E213" s="3" t="s">
        <v>23</v>
      </c>
      <c r="F213" s="5">
        <v>33172</v>
      </c>
      <c r="G213" s="7">
        <v>0</v>
      </c>
      <c r="H213" s="7">
        <v>0</v>
      </c>
    </row>
    <row r="214" spans="1:8" x14ac:dyDescent="0.25">
      <c r="A214" s="304">
        <v>68</v>
      </c>
      <c r="B214" s="2">
        <v>16</v>
      </c>
      <c r="C214" s="2">
        <v>2008</v>
      </c>
      <c r="D214" s="2" t="s">
        <v>91</v>
      </c>
      <c r="E214" s="4" t="s">
        <v>21</v>
      </c>
      <c r="F214" s="6">
        <v>629017</v>
      </c>
      <c r="G214" s="8">
        <v>0</v>
      </c>
      <c r="H214" s="8">
        <v>0</v>
      </c>
    </row>
    <row r="215" spans="1:8" x14ac:dyDescent="0.25">
      <c r="A215" s="306"/>
      <c r="B215" s="2"/>
      <c r="C215" s="2"/>
      <c r="D215" s="2"/>
      <c r="E215" s="3" t="s">
        <v>22</v>
      </c>
      <c r="F215" s="5">
        <v>629017</v>
      </c>
      <c r="G215" s="7">
        <v>0</v>
      </c>
      <c r="H215" s="7">
        <v>0</v>
      </c>
    </row>
    <row r="216" spans="1:8" x14ac:dyDescent="0.25">
      <c r="A216" s="304">
        <v>69</v>
      </c>
      <c r="B216" s="2">
        <v>31</v>
      </c>
      <c r="C216" s="2">
        <v>2362</v>
      </c>
      <c r="D216" s="2" t="s">
        <v>92</v>
      </c>
      <c r="E216" s="4" t="s">
        <v>21</v>
      </c>
      <c r="F216" s="6">
        <v>552971</v>
      </c>
      <c r="G216" s="8">
        <v>0</v>
      </c>
      <c r="H216" s="8">
        <v>0</v>
      </c>
    </row>
    <row r="217" spans="1:8" x14ac:dyDescent="0.25">
      <c r="A217" s="306"/>
      <c r="B217" s="2"/>
      <c r="C217" s="2"/>
      <c r="D217" s="2"/>
      <c r="E217" s="3" t="s">
        <v>34</v>
      </c>
      <c r="F217" s="5">
        <v>552971</v>
      </c>
      <c r="G217" s="7">
        <v>0</v>
      </c>
      <c r="H217" s="7">
        <v>0</v>
      </c>
    </row>
    <row r="218" spans="1:8" x14ac:dyDescent="0.25">
      <c r="A218" s="304">
        <v>70</v>
      </c>
      <c r="B218" s="2">
        <v>31</v>
      </c>
      <c r="C218" s="2">
        <v>4165</v>
      </c>
      <c r="D218" s="2" t="s">
        <v>55</v>
      </c>
      <c r="E218" s="4" t="s">
        <v>21</v>
      </c>
      <c r="F218" s="6">
        <v>275820</v>
      </c>
      <c r="G218" s="8">
        <v>0</v>
      </c>
      <c r="H218" s="8">
        <v>0</v>
      </c>
    </row>
    <row r="219" spans="1:8" x14ac:dyDescent="0.25">
      <c r="A219" s="306"/>
      <c r="B219" s="2"/>
      <c r="C219" s="2"/>
      <c r="D219" s="2"/>
      <c r="E219" s="3" t="s">
        <v>22</v>
      </c>
      <c r="F219" s="5">
        <v>275820</v>
      </c>
      <c r="G219" s="7">
        <v>0</v>
      </c>
      <c r="H219" s="7">
        <v>0</v>
      </c>
    </row>
    <row r="220" spans="1:8" x14ac:dyDescent="0.25">
      <c r="A220" s="304">
        <v>71</v>
      </c>
      <c r="B220" s="2">
        <v>31</v>
      </c>
      <c r="C220" s="2">
        <v>958</v>
      </c>
      <c r="D220" s="2" t="s">
        <v>96</v>
      </c>
      <c r="E220" s="4" t="s">
        <v>21</v>
      </c>
      <c r="F220" s="6">
        <v>3729434</v>
      </c>
      <c r="G220" s="8">
        <v>0</v>
      </c>
      <c r="H220" s="8">
        <v>0</v>
      </c>
    </row>
    <row r="221" spans="1:8" x14ac:dyDescent="0.25">
      <c r="A221" s="306"/>
      <c r="B221" s="2"/>
      <c r="C221" s="2"/>
      <c r="D221" s="2"/>
      <c r="E221" s="3" t="s">
        <v>35</v>
      </c>
      <c r="F221" s="5">
        <v>3729434</v>
      </c>
      <c r="G221" s="7">
        <v>0</v>
      </c>
      <c r="H221" s="7">
        <v>0</v>
      </c>
    </row>
    <row r="222" spans="1:8" x14ac:dyDescent="0.25">
      <c r="A222" s="304">
        <v>72</v>
      </c>
      <c r="B222" s="2">
        <v>34</v>
      </c>
      <c r="C222" s="2">
        <v>1619</v>
      </c>
      <c r="D222" s="2" t="s">
        <v>97</v>
      </c>
      <c r="E222" s="4" t="s">
        <v>21</v>
      </c>
      <c r="F222" s="6">
        <v>7450405</v>
      </c>
      <c r="G222" s="8">
        <v>0</v>
      </c>
      <c r="H222" s="8">
        <v>0</v>
      </c>
    </row>
    <row r="223" spans="1:8" x14ac:dyDescent="0.25">
      <c r="A223" s="305"/>
      <c r="B223" s="2"/>
      <c r="C223" s="2"/>
      <c r="D223" s="2"/>
      <c r="E223" s="3" t="s">
        <v>34</v>
      </c>
      <c r="F223" s="5">
        <v>442400</v>
      </c>
      <c r="G223" s="7">
        <v>0</v>
      </c>
      <c r="H223" s="7">
        <v>0</v>
      </c>
    </row>
    <row r="224" spans="1:8" x14ac:dyDescent="0.25">
      <c r="A224" s="305"/>
      <c r="B224" s="2"/>
      <c r="C224" s="2"/>
      <c r="D224" s="2"/>
      <c r="E224" s="3" t="s">
        <v>22</v>
      </c>
      <c r="F224" s="5">
        <v>1445396</v>
      </c>
      <c r="G224" s="7">
        <v>0</v>
      </c>
      <c r="H224" s="7">
        <v>0</v>
      </c>
    </row>
    <row r="225" spans="1:8" x14ac:dyDescent="0.25">
      <c r="A225" s="306"/>
      <c r="B225" s="2"/>
      <c r="C225" s="2"/>
      <c r="D225" s="2"/>
      <c r="E225" s="3" t="s">
        <v>23</v>
      </c>
      <c r="F225" s="5">
        <v>5562609</v>
      </c>
      <c r="G225" s="7">
        <v>0</v>
      </c>
      <c r="H225" s="7">
        <v>0</v>
      </c>
    </row>
    <row r="226" spans="1:8" x14ac:dyDescent="0.25">
      <c r="A226" s="304">
        <v>73</v>
      </c>
      <c r="B226" s="2">
        <v>34</v>
      </c>
      <c r="C226" s="2">
        <v>921</v>
      </c>
      <c r="D226" s="2" t="s">
        <v>98</v>
      </c>
      <c r="E226" s="4" t="s">
        <v>21</v>
      </c>
      <c r="F226" s="6">
        <v>13681661</v>
      </c>
      <c r="G226" s="8">
        <v>0</v>
      </c>
      <c r="H226" s="8">
        <v>0</v>
      </c>
    </row>
    <row r="227" spans="1:8" x14ac:dyDescent="0.25">
      <c r="A227" s="305"/>
      <c r="B227" s="2"/>
      <c r="C227" s="2"/>
      <c r="D227" s="2"/>
      <c r="E227" s="3" t="s">
        <v>34</v>
      </c>
      <c r="F227" s="5">
        <v>11927993</v>
      </c>
      <c r="G227" s="7">
        <v>0</v>
      </c>
      <c r="H227" s="7">
        <v>0</v>
      </c>
    </row>
    <row r="228" spans="1:8" x14ac:dyDescent="0.25">
      <c r="A228" s="305"/>
      <c r="B228" s="2"/>
      <c r="C228" s="2"/>
      <c r="D228" s="2"/>
      <c r="E228" s="3" t="s">
        <v>35</v>
      </c>
      <c r="F228" s="5">
        <v>706493</v>
      </c>
      <c r="G228" s="7">
        <v>0</v>
      </c>
      <c r="H228" s="7">
        <v>0</v>
      </c>
    </row>
    <row r="229" spans="1:8" x14ac:dyDescent="0.25">
      <c r="A229" s="305"/>
      <c r="B229" s="2"/>
      <c r="C229" s="2"/>
      <c r="D229" s="2"/>
      <c r="E229" s="3" t="s">
        <v>22</v>
      </c>
      <c r="F229" s="5">
        <v>1017289</v>
      </c>
      <c r="G229" s="7">
        <v>0</v>
      </c>
      <c r="H229" s="7">
        <v>0</v>
      </c>
    </row>
    <row r="230" spans="1:8" x14ac:dyDescent="0.25">
      <c r="A230" s="306"/>
      <c r="B230" s="2"/>
      <c r="C230" s="2"/>
      <c r="D230" s="2"/>
      <c r="E230" s="3" t="s">
        <v>23</v>
      </c>
      <c r="F230" s="5">
        <v>29886</v>
      </c>
      <c r="G230" s="7">
        <v>0</v>
      </c>
      <c r="H230" s="7">
        <v>0</v>
      </c>
    </row>
    <row r="231" spans="1:8" x14ac:dyDescent="0.25">
      <c r="A231" s="304">
        <v>74</v>
      </c>
      <c r="B231" s="2">
        <v>34</v>
      </c>
      <c r="C231" s="2" t="s">
        <v>137</v>
      </c>
      <c r="D231" s="2" t="s">
        <v>138</v>
      </c>
      <c r="E231" s="4" t="s">
        <v>21</v>
      </c>
      <c r="F231" s="6">
        <v>497259</v>
      </c>
      <c r="G231" s="8">
        <v>0</v>
      </c>
      <c r="H231" s="8">
        <v>0</v>
      </c>
    </row>
    <row r="232" spans="1:8" x14ac:dyDescent="0.25">
      <c r="A232" s="305"/>
      <c r="B232" s="2"/>
      <c r="C232" s="2"/>
      <c r="D232" s="2"/>
      <c r="E232" s="3" t="s">
        <v>22</v>
      </c>
      <c r="F232" s="5">
        <v>496046</v>
      </c>
      <c r="G232" s="7">
        <v>0</v>
      </c>
      <c r="H232" s="7">
        <v>0</v>
      </c>
    </row>
    <row r="233" spans="1:8" x14ac:dyDescent="0.25">
      <c r="A233" s="306"/>
      <c r="B233" s="2"/>
      <c r="C233" s="2"/>
      <c r="D233" s="2"/>
      <c r="E233" s="3" t="s">
        <v>23</v>
      </c>
      <c r="F233" s="5">
        <v>1213</v>
      </c>
      <c r="G233" s="7">
        <v>0</v>
      </c>
      <c r="H233" s="7">
        <v>0</v>
      </c>
    </row>
    <row r="234" spans="1:8" x14ac:dyDescent="0.25">
      <c r="A234" s="304">
        <v>75</v>
      </c>
      <c r="B234" s="2">
        <v>61</v>
      </c>
      <c r="C234" s="2">
        <v>1503</v>
      </c>
      <c r="D234" s="2" t="s">
        <v>99</v>
      </c>
      <c r="E234" s="4" t="s">
        <v>21</v>
      </c>
      <c r="F234" s="6">
        <v>2693076</v>
      </c>
      <c r="G234" s="8">
        <v>0</v>
      </c>
      <c r="H234" s="6">
        <v>1689354</v>
      </c>
    </row>
    <row r="235" spans="1:8" x14ac:dyDescent="0.25">
      <c r="A235" s="305"/>
      <c r="B235" s="2"/>
      <c r="C235" s="2"/>
      <c r="D235" s="2"/>
      <c r="E235" s="3" t="s">
        <v>22</v>
      </c>
      <c r="F235" s="5">
        <v>543351</v>
      </c>
      <c r="G235" s="7">
        <v>0</v>
      </c>
      <c r="H235" s="7">
        <v>0</v>
      </c>
    </row>
    <row r="236" spans="1:8" x14ac:dyDescent="0.25">
      <c r="A236" s="306"/>
      <c r="B236" s="2"/>
      <c r="C236" s="2"/>
      <c r="D236" s="2"/>
      <c r="E236" s="3" t="s">
        <v>23</v>
      </c>
      <c r="F236" s="5">
        <v>2149725</v>
      </c>
      <c r="G236" s="7">
        <v>0</v>
      </c>
      <c r="H236" s="5">
        <v>1689354</v>
      </c>
    </row>
    <row r="237" spans="1:8" x14ac:dyDescent="0.25">
      <c r="A237" s="304">
        <v>76</v>
      </c>
      <c r="B237" s="2">
        <v>62</v>
      </c>
      <c r="C237" s="2">
        <v>510</v>
      </c>
      <c r="D237" s="2" t="s">
        <v>100</v>
      </c>
      <c r="E237" s="4" t="s">
        <v>21</v>
      </c>
      <c r="F237" s="6">
        <v>1194204</v>
      </c>
      <c r="G237" s="8">
        <v>0</v>
      </c>
      <c r="H237" s="6">
        <v>66812</v>
      </c>
    </row>
    <row r="238" spans="1:8" x14ac:dyDescent="0.25">
      <c r="A238" s="305"/>
      <c r="B238" s="2"/>
      <c r="C238" s="2"/>
      <c r="D238" s="2"/>
      <c r="E238" s="3" t="s">
        <v>35</v>
      </c>
      <c r="F238" s="5">
        <v>1115987</v>
      </c>
      <c r="G238" s="7">
        <v>0</v>
      </c>
      <c r="H238" s="7">
        <v>0</v>
      </c>
    </row>
    <row r="239" spans="1:8" x14ac:dyDescent="0.25">
      <c r="A239" s="306"/>
      <c r="B239" s="2"/>
      <c r="C239" s="2"/>
      <c r="D239" s="2"/>
      <c r="E239" s="3" t="s">
        <v>23</v>
      </c>
      <c r="F239" s="5">
        <v>78217</v>
      </c>
      <c r="G239" s="7">
        <v>0</v>
      </c>
      <c r="H239" s="5">
        <v>66812</v>
      </c>
    </row>
    <row r="240" spans="1:8" x14ac:dyDescent="0.25">
      <c r="A240" s="304">
        <v>77</v>
      </c>
      <c r="B240" s="2">
        <v>71</v>
      </c>
      <c r="C240" s="2">
        <v>4001</v>
      </c>
      <c r="D240" s="2" t="s">
        <v>101</v>
      </c>
      <c r="E240" s="4" t="s">
        <v>21</v>
      </c>
      <c r="F240" s="6">
        <v>636353</v>
      </c>
      <c r="G240" s="8">
        <v>0</v>
      </c>
      <c r="H240" s="6">
        <v>4664</v>
      </c>
    </row>
    <row r="241" spans="1:8" x14ac:dyDescent="0.25">
      <c r="A241" s="305"/>
      <c r="B241" s="2"/>
      <c r="C241" s="2"/>
      <c r="D241" s="2"/>
      <c r="E241" s="3" t="s">
        <v>22</v>
      </c>
      <c r="F241" s="5">
        <v>635258</v>
      </c>
      <c r="G241" s="7">
        <v>0</v>
      </c>
      <c r="H241" s="5">
        <v>4664</v>
      </c>
    </row>
    <row r="242" spans="1:8" x14ac:dyDescent="0.25">
      <c r="A242" s="306"/>
      <c r="B242" s="2"/>
      <c r="C242" s="2"/>
      <c r="D242" s="2"/>
      <c r="E242" s="3" t="s">
        <v>23</v>
      </c>
      <c r="F242" s="5">
        <v>1095</v>
      </c>
      <c r="G242" s="7">
        <v>0</v>
      </c>
      <c r="H242" s="7">
        <v>0</v>
      </c>
    </row>
    <row r="243" spans="1:8" x14ac:dyDescent="0.25">
      <c r="A243" s="304">
        <v>78</v>
      </c>
      <c r="B243" s="2">
        <v>71</v>
      </c>
      <c r="C243" s="2">
        <v>965</v>
      </c>
      <c r="D243" s="2" t="s">
        <v>102</v>
      </c>
      <c r="E243" s="4" t="s">
        <v>21</v>
      </c>
      <c r="F243" s="6">
        <v>16219329</v>
      </c>
      <c r="G243" s="8">
        <v>0</v>
      </c>
      <c r="H243" s="6">
        <v>8106304</v>
      </c>
    </row>
    <row r="244" spans="1:8" x14ac:dyDescent="0.25">
      <c r="A244" s="305"/>
      <c r="B244" s="2"/>
      <c r="C244" s="2"/>
      <c r="D244" s="2"/>
      <c r="E244" s="3" t="s">
        <v>22</v>
      </c>
      <c r="F244" s="5">
        <v>5081843</v>
      </c>
      <c r="G244" s="7">
        <v>0</v>
      </c>
      <c r="H244" s="7">
        <v>0</v>
      </c>
    </row>
    <row r="245" spans="1:8" x14ac:dyDescent="0.25">
      <c r="A245" s="306"/>
      <c r="B245" s="2"/>
      <c r="C245" s="2"/>
      <c r="D245" s="2"/>
      <c r="E245" s="3" t="s">
        <v>23</v>
      </c>
      <c r="F245" s="5">
        <v>11137486</v>
      </c>
      <c r="G245" s="7">
        <v>0</v>
      </c>
      <c r="H245" s="5">
        <v>8106304</v>
      </c>
    </row>
    <row r="246" spans="1:8" x14ac:dyDescent="0.25">
      <c r="A246" s="304">
        <v>79</v>
      </c>
      <c r="B246" s="2">
        <v>71</v>
      </c>
      <c r="C246" s="2">
        <v>995</v>
      </c>
      <c r="D246" s="2" t="s">
        <v>103</v>
      </c>
      <c r="E246" s="4" t="s">
        <v>21</v>
      </c>
      <c r="F246" s="6">
        <v>1703631</v>
      </c>
      <c r="G246" s="8">
        <v>0</v>
      </c>
      <c r="H246" s="8">
        <v>0</v>
      </c>
    </row>
    <row r="247" spans="1:8" x14ac:dyDescent="0.25">
      <c r="A247" s="305"/>
      <c r="B247" s="2"/>
      <c r="C247" s="2"/>
      <c r="D247" s="2"/>
      <c r="E247" s="3" t="s">
        <v>22</v>
      </c>
      <c r="F247" s="5">
        <v>1700433</v>
      </c>
      <c r="G247" s="7">
        <v>0</v>
      </c>
      <c r="H247" s="7">
        <v>0</v>
      </c>
    </row>
    <row r="248" spans="1:8" x14ac:dyDescent="0.25">
      <c r="A248" s="306"/>
      <c r="B248" s="2"/>
      <c r="C248" s="2"/>
      <c r="D248" s="2"/>
      <c r="E248" s="3" t="s">
        <v>23</v>
      </c>
      <c r="F248" s="5">
        <v>3198</v>
      </c>
      <c r="G248" s="7">
        <v>0</v>
      </c>
      <c r="H248" s="7">
        <v>0</v>
      </c>
    </row>
    <row r="249" spans="1:8" x14ac:dyDescent="0.25">
      <c r="A249" s="304">
        <v>80</v>
      </c>
      <c r="B249" s="2">
        <v>75</v>
      </c>
      <c r="C249" s="2">
        <v>144</v>
      </c>
      <c r="D249" s="2" t="s">
        <v>104</v>
      </c>
      <c r="E249" s="4" t="s">
        <v>21</v>
      </c>
      <c r="F249" s="6">
        <v>8751707</v>
      </c>
      <c r="G249" s="8">
        <v>0</v>
      </c>
      <c r="H249" s="6">
        <v>50933</v>
      </c>
    </row>
    <row r="250" spans="1:8" x14ac:dyDescent="0.25">
      <c r="A250" s="305"/>
      <c r="B250" s="2"/>
      <c r="C250" s="2"/>
      <c r="D250" s="2"/>
      <c r="E250" s="3" t="s">
        <v>34</v>
      </c>
      <c r="F250" s="5">
        <v>8690850</v>
      </c>
      <c r="G250" s="7">
        <v>0</v>
      </c>
      <c r="H250" s="7">
        <v>0</v>
      </c>
    </row>
    <row r="251" spans="1:8" x14ac:dyDescent="0.25">
      <c r="A251" s="306"/>
      <c r="B251" s="2"/>
      <c r="C251" s="2"/>
      <c r="D251" s="2"/>
      <c r="E251" s="3" t="s">
        <v>23</v>
      </c>
      <c r="F251" s="5">
        <v>60857</v>
      </c>
      <c r="G251" s="7">
        <v>0</v>
      </c>
      <c r="H251" s="5">
        <v>50933</v>
      </c>
    </row>
    <row r="252" spans="1:8" x14ac:dyDescent="0.25">
      <c r="A252" s="304">
        <v>81</v>
      </c>
      <c r="B252" s="2">
        <v>75</v>
      </c>
      <c r="C252" s="2">
        <v>146</v>
      </c>
      <c r="D252" s="2" t="s">
        <v>105</v>
      </c>
      <c r="E252" s="4" t="s">
        <v>21</v>
      </c>
      <c r="F252" s="6">
        <v>5225918</v>
      </c>
      <c r="G252" s="8">
        <v>0</v>
      </c>
      <c r="H252" s="8">
        <v>113</v>
      </c>
    </row>
    <row r="253" spans="1:8" x14ac:dyDescent="0.25">
      <c r="A253" s="305"/>
      <c r="B253" s="2"/>
      <c r="C253" s="2"/>
      <c r="D253" s="2"/>
      <c r="E253" s="3" t="s">
        <v>34</v>
      </c>
      <c r="F253" s="5">
        <v>4352419</v>
      </c>
      <c r="G253" s="7">
        <v>0</v>
      </c>
      <c r="H253" s="7">
        <v>0</v>
      </c>
    </row>
    <row r="254" spans="1:8" x14ac:dyDescent="0.25">
      <c r="A254" s="305"/>
      <c r="B254" s="2"/>
      <c r="C254" s="2"/>
      <c r="D254" s="2"/>
      <c r="E254" s="3" t="s">
        <v>35</v>
      </c>
      <c r="F254" s="5">
        <v>152398</v>
      </c>
      <c r="G254" s="7">
        <v>0</v>
      </c>
      <c r="H254" s="7">
        <v>0</v>
      </c>
    </row>
    <row r="255" spans="1:8" x14ac:dyDescent="0.25">
      <c r="A255" s="305"/>
      <c r="B255" s="2"/>
      <c r="C255" s="2"/>
      <c r="D255" s="2"/>
      <c r="E255" s="3" t="s">
        <v>22</v>
      </c>
      <c r="F255" s="5">
        <v>706733</v>
      </c>
      <c r="G255" s="7">
        <v>0</v>
      </c>
      <c r="H255" s="7">
        <v>0</v>
      </c>
    </row>
    <row r="256" spans="1:8" x14ac:dyDescent="0.25">
      <c r="A256" s="306"/>
      <c r="B256" s="2"/>
      <c r="C256" s="2"/>
      <c r="D256" s="2"/>
      <c r="E256" s="3" t="s">
        <v>23</v>
      </c>
      <c r="F256" s="5">
        <v>14368</v>
      </c>
      <c r="G256" s="7">
        <v>0</v>
      </c>
      <c r="H256" s="7">
        <v>113</v>
      </c>
    </row>
    <row r="257" spans="1:8" x14ac:dyDescent="0.25">
      <c r="A257" s="304">
        <v>82</v>
      </c>
      <c r="B257" s="2">
        <v>75</v>
      </c>
      <c r="C257" s="2">
        <v>4000</v>
      </c>
      <c r="D257" s="2" t="s">
        <v>106</v>
      </c>
      <c r="E257" s="4" t="s">
        <v>21</v>
      </c>
      <c r="F257" s="6">
        <v>970605</v>
      </c>
      <c r="G257" s="8">
        <v>0</v>
      </c>
      <c r="H257" s="8">
        <v>0</v>
      </c>
    </row>
    <row r="258" spans="1:8" x14ac:dyDescent="0.25">
      <c r="A258" s="305"/>
      <c r="B258" s="2"/>
      <c r="C258" s="2"/>
      <c r="D258" s="2"/>
      <c r="E258" s="3" t="s">
        <v>34</v>
      </c>
      <c r="F258" s="5">
        <v>896261</v>
      </c>
      <c r="G258" s="7">
        <v>0</v>
      </c>
      <c r="H258" s="7">
        <v>0</v>
      </c>
    </row>
    <row r="259" spans="1:8" x14ac:dyDescent="0.25">
      <c r="A259" s="306"/>
      <c r="B259" s="2"/>
      <c r="C259" s="2"/>
      <c r="D259" s="2"/>
      <c r="E259" s="3" t="s">
        <v>22</v>
      </c>
      <c r="F259" s="5">
        <v>74344</v>
      </c>
      <c r="G259" s="7">
        <v>0</v>
      </c>
      <c r="H259" s="7">
        <v>0</v>
      </c>
    </row>
    <row r="260" spans="1:8" x14ac:dyDescent="0.25">
      <c r="A260" s="304">
        <v>83</v>
      </c>
      <c r="B260" s="2">
        <v>87</v>
      </c>
      <c r="C260" s="2">
        <v>933</v>
      </c>
      <c r="D260" s="2" t="s">
        <v>108</v>
      </c>
      <c r="E260" s="4" t="s">
        <v>21</v>
      </c>
      <c r="F260" s="6">
        <v>248950</v>
      </c>
      <c r="G260" s="8">
        <v>0</v>
      </c>
      <c r="H260" s="8">
        <v>0</v>
      </c>
    </row>
    <row r="261" spans="1:8" x14ac:dyDescent="0.25">
      <c r="A261" s="306"/>
      <c r="B261" s="2"/>
      <c r="C261" s="2"/>
      <c r="D261" s="2"/>
      <c r="E261" s="3" t="s">
        <v>22</v>
      </c>
      <c r="F261" s="5">
        <v>248950</v>
      </c>
      <c r="G261" s="7">
        <v>0</v>
      </c>
      <c r="H261" s="7">
        <v>0</v>
      </c>
    </row>
    <row r="262" spans="1:8" s="170" customFormat="1" x14ac:dyDescent="0.25">
      <c r="A262" s="304">
        <v>84</v>
      </c>
      <c r="B262" s="2">
        <v>34</v>
      </c>
      <c r="C262" s="2" t="s">
        <v>145</v>
      </c>
      <c r="D262" s="2" t="s">
        <v>142</v>
      </c>
      <c r="E262" s="4" t="s">
        <v>21</v>
      </c>
      <c r="F262" s="6">
        <v>690137</v>
      </c>
      <c r="G262" s="8">
        <v>0</v>
      </c>
      <c r="H262" s="8">
        <v>0</v>
      </c>
    </row>
    <row r="263" spans="1:8" s="170" customFormat="1" x14ac:dyDescent="0.25">
      <c r="A263" s="305"/>
      <c r="B263" s="2"/>
      <c r="C263" s="2"/>
      <c r="D263" s="2"/>
      <c r="E263" s="3" t="s">
        <v>35</v>
      </c>
      <c r="F263" s="5">
        <v>680834</v>
      </c>
      <c r="G263" s="7">
        <v>0</v>
      </c>
      <c r="H263" s="7">
        <v>0</v>
      </c>
    </row>
    <row r="264" spans="1:8" s="170" customFormat="1" x14ac:dyDescent="0.25">
      <c r="A264" s="306"/>
      <c r="B264" s="2"/>
      <c r="C264" s="2"/>
      <c r="D264" s="2"/>
      <c r="E264" s="3" t="s">
        <v>22</v>
      </c>
      <c r="F264" s="5">
        <v>9303</v>
      </c>
      <c r="G264" s="7">
        <v>0</v>
      </c>
      <c r="H264" s="7">
        <v>0</v>
      </c>
    </row>
    <row r="265" spans="1:8" s="170" customFormat="1" x14ac:dyDescent="0.25">
      <c r="A265" s="304">
        <v>85</v>
      </c>
      <c r="B265" s="2">
        <v>75</v>
      </c>
      <c r="C265" s="2">
        <v>962</v>
      </c>
      <c r="D265" s="2" t="s">
        <v>107</v>
      </c>
      <c r="E265" s="4" t="s">
        <v>21</v>
      </c>
      <c r="F265" s="6">
        <v>2311017</v>
      </c>
      <c r="G265" s="8">
        <v>0</v>
      </c>
      <c r="H265" s="8">
        <v>0</v>
      </c>
    </row>
    <row r="266" spans="1:8" s="170" customFormat="1" x14ac:dyDescent="0.25">
      <c r="A266" s="305"/>
      <c r="B266" s="2"/>
      <c r="C266" s="2"/>
      <c r="D266" s="2"/>
      <c r="E266" s="3" t="s">
        <v>35</v>
      </c>
      <c r="F266" s="5">
        <v>2000256</v>
      </c>
      <c r="G266" s="7">
        <v>0</v>
      </c>
      <c r="H266" s="7">
        <v>0</v>
      </c>
    </row>
    <row r="267" spans="1:8" s="170" customFormat="1" x14ac:dyDescent="0.25">
      <c r="A267" s="305"/>
      <c r="B267" s="2"/>
      <c r="C267" s="2"/>
      <c r="D267" s="2"/>
      <c r="E267" s="3" t="s">
        <v>22</v>
      </c>
      <c r="F267" s="5">
        <v>308232</v>
      </c>
      <c r="G267" s="7">
        <v>0</v>
      </c>
      <c r="H267" s="7">
        <v>0</v>
      </c>
    </row>
    <row r="268" spans="1:8" s="170" customFormat="1" x14ac:dyDescent="0.25">
      <c r="A268" s="306"/>
      <c r="B268" s="2"/>
      <c r="C268" s="2"/>
      <c r="D268" s="2"/>
      <c r="E268" s="3" t="s">
        <v>23</v>
      </c>
      <c r="F268" s="5">
        <v>2529</v>
      </c>
      <c r="G268" s="7">
        <v>0</v>
      </c>
      <c r="H268" s="7">
        <v>0</v>
      </c>
    </row>
    <row r="269" spans="1:8" s="169" customFormat="1" ht="26.25" x14ac:dyDescent="0.25">
      <c r="A269" s="335">
        <v>86</v>
      </c>
      <c r="B269" s="108">
        <v>31</v>
      </c>
      <c r="C269" s="108" t="s">
        <v>110</v>
      </c>
      <c r="D269" s="109" t="s">
        <v>111</v>
      </c>
      <c r="E269" s="110" t="s">
        <v>21</v>
      </c>
      <c r="F269" s="111">
        <f>F270+F271+F272+F273+F274+F275</f>
        <v>808283340</v>
      </c>
      <c r="G269" s="111">
        <f>G270+G271+G272+G273+G274+G275</f>
        <v>45668</v>
      </c>
      <c r="H269" s="111">
        <f>H270+H271+H272+H273+H274+H275</f>
        <v>141119959</v>
      </c>
    </row>
    <row r="270" spans="1:8" s="169" customFormat="1" ht="15.75" x14ac:dyDescent="0.25">
      <c r="A270" s="336"/>
      <c r="B270" s="108"/>
      <c r="C270" s="108"/>
      <c r="D270" s="109"/>
      <c r="E270" s="110" t="s">
        <v>134</v>
      </c>
      <c r="F270" s="111">
        <v>0</v>
      </c>
      <c r="G270" s="113">
        <v>18908</v>
      </c>
      <c r="H270" s="111">
        <v>0</v>
      </c>
    </row>
    <row r="271" spans="1:8" s="169" customFormat="1" ht="15.75" x14ac:dyDescent="0.25">
      <c r="A271" s="336"/>
      <c r="B271" s="108"/>
      <c r="C271" s="108"/>
      <c r="D271" s="109"/>
      <c r="E271" s="112" t="s">
        <v>34</v>
      </c>
      <c r="F271" s="113">
        <v>440743355</v>
      </c>
      <c r="G271" s="113">
        <v>22307</v>
      </c>
      <c r="H271" s="113">
        <v>0</v>
      </c>
    </row>
    <row r="272" spans="1:8" s="169" customFormat="1" ht="15.75" x14ac:dyDescent="0.25">
      <c r="A272" s="336"/>
      <c r="B272" s="108"/>
      <c r="C272" s="108"/>
      <c r="D272" s="109"/>
      <c r="E272" s="112" t="s">
        <v>131</v>
      </c>
      <c r="F272" s="113">
        <v>962175</v>
      </c>
      <c r="G272" s="113">
        <v>1828</v>
      </c>
      <c r="H272" s="113">
        <v>0</v>
      </c>
    </row>
    <row r="273" spans="1:8" s="169" customFormat="1" ht="15.75" x14ac:dyDescent="0.25">
      <c r="A273" s="336"/>
      <c r="B273" s="108"/>
      <c r="C273" s="108"/>
      <c r="D273" s="109"/>
      <c r="E273" s="112" t="s">
        <v>35</v>
      </c>
      <c r="F273" s="113">
        <v>51962106</v>
      </c>
      <c r="G273" s="113">
        <v>1475</v>
      </c>
      <c r="H273" s="113">
        <v>0</v>
      </c>
    </row>
    <row r="274" spans="1:8" s="169" customFormat="1" ht="15.75" x14ac:dyDescent="0.25">
      <c r="A274" s="336"/>
      <c r="B274" s="108"/>
      <c r="C274" s="108"/>
      <c r="D274" s="109"/>
      <c r="E274" s="112" t="s">
        <v>22</v>
      </c>
      <c r="F274" s="113">
        <v>132747668</v>
      </c>
      <c r="G274" s="113">
        <v>1125</v>
      </c>
      <c r="H274" s="113">
        <v>0</v>
      </c>
    </row>
    <row r="275" spans="1:8" s="169" customFormat="1" ht="15.75" x14ac:dyDescent="0.25">
      <c r="A275" s="337"/>
      <c r="B275" s="108"/>
      <c r="C275" s="108"/>
      <c r="D275" s="109"/>
      <c r="E275" s="112" t="s">
        <v>23</v>
      </c>
      <c r="F275" s="113">
        <v>181868036</v>
      </c>
      <c r="G275" s="113">
        <v>25</v>
      </c>
      <c r="H275" s="113">
        <v>141119959</v>
      </c>
    </row>
    <row r="276" spans="1:8" s="169" customFormat="1" ht="15.75" x14ac:dyDescent="0.25">
      <c r="A276" s="335">
        <v>87</v>
      </c>
      <c r="B276" s="108">
        <v>31</v>
      </c>
      <c r="C276" s="108">
        <v>2363</v>
      </c>
      <c r="D276" s="109" t="s">
        <v>112</v>
      </c>
      <c r="E276" s="110" t="s">
        <v>21</v>
      </c>
      <c r="F276" s="111">
        <f>F277+F278+F279</f>
        <v>100991362</v>
      </c>
      <c r="G276" s="111">
        <f>G277+G278+G279</f>
        <v>9</v>
      </c>
      <c r="H276" s="111">
        <f>H277+H278+H279</f>
        <v>45513431</v>
      </c>
    </row>
    <row r="277" spans="1:8" s="169" customFormat="1" ht="15.75" x14ac:dyDescent="0.25">
      <c r="A277" s="336"/>
      <c r="B277" s="108"/>
      <c r="C277" s="108"/>
      <c r="D277" s="109"/>
      <c r="E277" s="112" t="s">
        <v>35</v>
      </c>
      <c r="F277" s="113">
        <v>7010140</v>
      </c>
      <c r="G277" s="113">
        <v>9</v>
      </c>
      <c r="H277" s="113">
        <v>0</v>
      </c>
    </row>
    <row r="278" spans="1:8" s="169" customFormat="1" ht="15.75" x14ac:dyDescent="0.25">
      <c r="A278" s="336"/>
      <c r="B278" s="108"/>
      <c r="C278" s="108"/>
      <c r="D278" s="109"/>
      <c r="E278" s="112" t="s">
        <v>22</v>
      </c>
      <c r="F278" s="113">
        <v>34256063</v>
      </c>
      <c r="G278" s="113">
        <v>0</v>
      </c>
      <c r="H278" s="113">
        <v>0</v>
      </c>
    </row>
    <row r="279" spans="1:8" s="169" customFormat="1" ht="18" customHeight="1" x14ac:dyDescent="0.25">
      <c r="A279" s="336"/>
      <c r="B279" s="115"/>
      <c r="C279" s="115"/>
      <c r="D279" s="109"/>
      <c r="E279" s="112" t="s">
        <v>23</v>
      </c>
      <c r="F279" s="113">
        <v>59725159</v>
      </c>
      <c r="G279" s="113">
        <v>0</v>
      </c>
      <c r="H279" s="113">
        <v>45513431</v>
      </c>
    </row>
    <row r="280" spans="1:8" s="169" customFormat="1" ht="15.75" customHeight="1" x14ac:dyDescent="0.25">
      <c r="A280" s="338"/>
      <c r="B280" s="116"/>
      <c r="C280" s="117"/>
      <c r="D280" s="118" t="s">
        <v>109</v>
      </c>
      <c r="E280" s="110" t="s">
        <v>21</v>
      </c>
      <c r="F280" s="111">
        <f>F281+F282+F283+F284+F285+F286</f>
        <v>1199398285</v>
      </c>
      <c r="G280" s="111">
        <f>G281+G282+G283+G284+G285+G286</f>
        <v>62512</v>
      </c>
      <c r="H280" s="111">
        <f>H281+H282+H283+H284+H285+H286</f>
        <v>252377542</v>
      </c>
    </row>
    <row r="281" spans="1:8" s="169" customFormat="1" ht="15.75" customHeight="1" x14ac:dyDescent="0.25">
      <c r="A281" s="339"/>
      <c r="B281" s="116"/>
      <c r="C281" s="117"/>
      <c r="D281" s="118"/>
      <c r="E281" s="110" t="s">
        <v>134</v>
      </c>
      <c r="F281" s="111">
        <v>0</v>
      </c>
      <c r="G281" s="113">
        <f>G270</f>
        <v>18908</v>
      </c>
      <c r="H281" s="111">
        <v>0</v>
      </c>
    </row>
    <row r="282" spans="1:8" s="169" customFormat="1" ht="15.75" x14ac:dyDescent="0.25">
      <c r="A282" s="339"/>
      <c r="B282" s="116"/>
      <c r="C282" s="116"/>
      <c r="D282" s="165"/>
      <c r="E282" s="112" t="s">
        <v>34</v>
      </c>
      <c r="F282" s="113">
        <f>F34+F42+F53+F61+F64+F69+F93+F102+F117+F122+F133+F140+F217+F145+F152+F182+F185+F197+F223+F227+F250+F253+F258+F271</f>
        <v>520119354</v>
      </c>
      <c r="G282" s="113">
        <f>G93+G182+G271</f>
        <v>27572</v>
      </c>
      <c r="H282" s="113">
        <f>H271</f>
        <v>0</v>
      </c>
    </row>
    <row r="283" spans="1:8" s="169" customFormat="1" ht="15.75" x14ac:dyDescent="0.25">
      <c r="A283" s="339"/>
      <c r="B283" s="116"/>
      <c r="C283" s="116"/>
      <c r="D283" s="165"/>
      <c r="E283" s="112" t="s">
        <v>131</v>
      </c>
      <c r="F283" s="113">
        <f>F272</f>
        <v>962175</v>
      </c>
      <c r="G283" s="113">
        <f>G272</f>
        <v>1828</v>
      </c>
      <c r="H283" s="113">
        <v>0</v>
      </c>
    </row>
    <row r="284" spans="1:8" s="169" customFormat="1" ht="15.75" x14ac:dyDescent="0.25">
      <c r="A284" s="339"/>
      <c r="B284" s="116"/>
      <c r="C284" s="116"/>
      <c r="D284" s="165"/>
      <c r="E284" s="112" t="s">
        <v>35</v>
      </c>
      <c r="F284" s="113">
        <f>F28+F35+F46+F65+F70+F72+F76+F113+F118+F126+F141+F153+F162+F192+F198+F221+F228+F238+F254+F273+F277+F266+F263</f>
        <v>88055534</v>
      </c>
      <c r="G284" s="113">
        <f>G273+G277</f>
        <v>1484</v>
      </c>
      <c r="H284" s="113">
        <f>H35</f>
        <v>54674</v>
      </c>
    </row>
    <row r="285" spans="1:8" s="169" customFormat="1" ht="15.75" x14ac:dyDescent="0.25">
      <c r="A285" s="339"/>
      <c r="B285" s="116"/>
      <c r="C285" s="116"/>
      <c r="D285" s="165"/>
      <c r="E285" s="112" t="s">
        <v>22</v>
      </c>
      <c r="F285" s="113">
        <f>F7+F12+F15+F17+F20+F22+F25+F29+F32+F36+F39+F43+F47+F50+F54+F59+F179+F56+F62+F66+F73+F77+F80+F82+F85+F88+F90+F94+F96+F98+F100+F103+F108+F110+F114+F119+F123+F127+F130+F134+F137+F142+F146+F149+F154+F157+F160+F163+F166+F169+F171+F173+F176+F183+F186+F189+F194+F199+F202+F205+F207+F210+F212+F215+F219+F224+F229+F232+F235+F241+F244+F247+F255+F259+F261+F264+F267+F274+F278</f>
        <v>251486153</v>
      </c>
      <c r="G285" s="113">
        <f>G85+G183+G274+G278</f>
        <v>3640</v>
      </c>
      <c r="H285" s="113">
        <f>H12+H20+H32+H36+H47+H103+H241</f>
        <v>1315640</v>
      </c>
    </row>
    <row r="286" spans="1:8" s="169" customFormat="1" ht="15.75" x14ac:dyDescent="0.25">
      <c r="A286" s="340"/>
      <c r="B286" s="116"/>
      <c r="C286" s="116"/>
      <c r="D286" s="165"/>
      <c r="E286" s="121" t="s">
        <v>23</v>
      </c>
      <c r="F286" s="113">
        <f>F8+F10+F13+F18+F23+F26+F30+F37+F40+F44+F48+F51+F57+F67+F74+F78+F83+F86+F91+F104+F106+F111+F115+F120+F124+F128+F131+F135+F138+F143+F147+F150+F155+F158+F164+F167+F174+F177+F180+F187+F190+F195+F200+F203+F208+F213+F225+F230+F233+F236+F239+F242+F245+F248+F251+F256+F268+F275+F279</f>
        <v>338775069</v>
      </c>
      <c r="G286" s="113">
        <f>G86+G275</f>
        <v>9080</v>
      </c>
      <c r="H286" s="113">
        <f>H8+H13+H23+H30+H37+H44+H51+H67+H86+H104+H131+H135+H138+H143+H147+H150+H158+H164+H167+H174+H180+H195+H203+H208+H236+H239+H245+H251+H256+H275+H279</f>
        <v>251007228</v>
      </c>
    </row>
  </sheetData>
  <autoFilter ref="E1:E286"/>
  <mergeCells count="91">
    <mergeCell ref="A269:A275"/>
    <mergeCell ref="A276:A279"/>
    <mergeCell ref="A280:A286"/>
    <mergeCell ref="A252:A256"/>
    <mergeCell ref="A257:A259"/>
    <mergeCell ref="A260:A261"/>
    <mergeCell ref="A249:A251"/>
    <mergeCell ref="A216:A217"/>
    <mergeCell ref="A218:A219"/>
    <mergeCell ref="A220:A221"/>
    <mergeCell ref="A222:A225"/>
    <mergeCell ref="A226:A230"/>
    <mergeCell ref="A231:A233"/>
    <mergeCell ref="A234:A236"/>
    <mergeCell ref="A237:A239"/>
    <mergeCell ref="A240:A242"/>
    <mergeCell ref="A243:A245"/>
    <mergeCell ref="A246:A248"/>
    <mergeCell ref="A206:A208"/>
    <mergeCell ref="A209:A210"/>
    <mergeCell ref="A211:A213"/>
    <mergeCell ref="A214:A215"/>
    <mergeCell ref="A188:A190"/>
    <mergeCell ref="A191:A192"/>
    <mergeCell ref="A193:A195"/>
    <mergeCell ref="A196:A200"/>
    <mergeCell ref="A201:A203"/>
    <mergeCell ref="A204:A205"/>
    <mergeCell ref="A184:A187"/>
    <mergeCell ref="A151:A155"/>
    <mergeCell ref="A156:A158"/>
    <mergeCell ref="A159:A160"/>
    <mergeCell ref="A161:A164"/>
    <mergeCell ref="A165:A167"/>
    <mergeCell ref="A168:A169"/>
    <mergeCell ref="A170:A171"/>
    <mergeCell ref="A172:A174"/>
    <mergeCell ref="A175:A177"/>
    <mergeCell ref="A178:A180"/>
    <mergeCell ref="A181:A183"/>
    <mergeCell ref="A148:A150"/>
    <mergeCell ref="A107:A108"/>
    <mergeCell ref="A109:A111"/>
    <mergeCell ref="A112:A115"/>
    <mergeCell ref="A116:A120"/>
    <mergeCell ref="A121:A124"/>
    <mergeCell ref="A125:A128"/>
    <mergeCell ref="A129:A131"/>
    <mergeCell ref="A132:A135"/>
    <mergeCell ref="A136:A138"/>
    <mergeCell ref="A139:A143"/>
    <mergeCell ref="A144:A147"/>
    <mergeCell ref="A68:A70"/>
    <mergeCell ref="A105:A106"/>
    <mergeCell ref="A75:A78"/>
    <mergeCell ref="A79:A80"/>
    <mergeCell ref="A81:A83"/>
    <mergeCell ref="A84:A86"/>
    <mergeCell ref="A87:A88"/>
    <mergeCell ref="A89:A91"/>
    <mergeCell ref="A92:A94"/>
    <mergeCell ref="A95:A96"/>
    <mergeCell ref="A97:A98"/>
    <mergeCell ref="A99:A100"/>
    <mergeCell ref="A101:A104"/>
    <mergeCell ref="A52:A54"/>
    <mergeCell ref="A55:A57"/>
    <mergeCell ref="A58:A59"/>
    <mergeCell ref="A60:A62"/>
    <mergeCell ref="A63:A67"/>
    <mergeCell ref="A33:A37"/>
    <mergeCell ref="A38:A40"/>
    <mergeCell ref="A41:A44"/>
    <mergeCell ref="A45:A48"/>
    <mergeCell ref="A49:A51"/>
    <mergeCell ref="A1:H1"/>
    <mergeCell ref="A2:H2"/>
    <mergeCell ref="A265:A268"/>
    <mergeCell ref="A262:A264"/>
    <mergeCell ref="A31:A32"/>
    <mergeCell ref="A3:H3"/>
    <mergeCell ref="A6:A8"/>
    <mergeCell ref="A9:A10"/>
    <mergeCell ref="A11:A13"/>
    <mergeCell ref="A14:A15"/>
    <mergeCell ref="A16:A18"/>
    <mergeCell ref="A19:A20"/>
    <mergeCell ref="A21:A23"/>
    <mergeCell ref="A24:A26"/>
    <mergeCell ref="A27:A30"/>
    <mergeCell ref="A71:A74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124" zoomScaleSheetLayoutView="124" workbookViewId="0">
      <selection activeCell="E224" sqref="E224"/>
    </sheetView>
  </sheetViews>
  <sheetFormatPr defaultRowHeight="15" x14ac:dyDescent="0.25"/>
  <cols>
    <col min="1" max="2" width="9.140625" style="175"/>
    <col min="3" max="3" width="15.28515625" style="175" customWidth="1"/>
    <col min="4" max="4" width="68.85546875" style="175" customWidth="1"/>
    <col min="5" max="16384" width="9.140625" style="175"/>
  </cols>
  <sheetData>
    <row r="1" spans="1:8" x14ac:dyDescent="0.25">
      <c r="A1" s="173"/>
      <c r="B1" s="174"/>
      <c r="C1" s="174"/>
      <c r="D1" s="174"/>
    </row>
    <row r="2" spans="1:8" x14ac:dyDescent="0.25">
      <c r="A2" s="176">
        <v>72</v>
      </c>
      <c r="B2" s="174">
        <v>34</v>
      </c>
      <c r="C2" s="174">
        <v>1619</v>
      </c>
      <c r="D2" s="174" t="s">
        <v>97</v>
      </c>
    </row>
    <row r="3" spans="1:8" x14ac:dyDescent="0.25">
      <c r="A3" s="362">
        <v>83</v>
      </c>
      <c r="B3" s="174">
        <v>87</v>
      </c>
      <c r="C3" s="174">
        <v>933</v>
      </c>
      <c r="D3" s="174" t="s">
        <v>108</v>
      </c>
    </row>
    <row r="4" spans="1:8" x14ac:dyDescent="0.25">
      <c r="A4" s="361"/>
      <c r="B4" s="174"/>
      <c r="C4" s="174"/>
      <c r="D4" s="174"/>
    </row>
    <row r="5" spans="1:8" x14ac:dyDescent="0.25">
      <c r="A5" s="362">
        <v>84</v>
      </c>
      <c r="B5" s="174">
        <v>34</v>
      </c>
      <c r="C5" s="174" t="s">
        <v>145</v>
      </c>
      <c r="D5" s="174" t="s">
        <v>142</v>
      </c>
    </row>
    <row r="6" spans="1:8" x14ac:dyDescent="0.25">
      <c r="A6" s="360"/>
      <c r="B6" s="174"/>
      <c r="C6" s="174"/>
      <c r="D6" s="174"/>
    </row>
    <row r="7" spans="1:8" x14ac:dyDescent="0.25">
      <c r="A7" s="361"/>
      <c r="B7" s="174">
        <v>31</v>
      </c>
      <c r="C7" s="174">
        <v>4165</v>
      </c>
      <c r="D7" s="174" t="s">
        <v>55</v>
      </c>
      <c r="E7" s="177"/>
      <c r="F7" s="178"/>
      <c r="G7" s="179"/>
      <c r="H7" s="179"/>
    </row>
    <row r="8" spans="1:8" x14ac:dyDescent="0.25">
      <c r="A8" s="360"/>
      <c r="B8" s="174"/>
      <c r="C8" s="174"/>
      <c r="D8" s="174"/>
      <c r="E8" s="180"/>
      <c r="F8" s="181"/>
      <c r="G8" s="182"/>
      <c r="H8" s="182"/>
    </row>
    <row r="9" spans="1:8" x14ac:dyDescent="0.25">
      <c r="A9" s="360"/>
      <c r="B9" s="174"/>
      <c r="C9" s="174"/>
      <c r="D9" s="174"/>
    </row>
    <row r="10" spans="1:8" x14ac:dyDescent="0.25">
      <c r="A10" s="361"/>
      <c r="B10" s="174"/>
      <c r="C10" s="174"/>
      <c r="D10" s="174"/>
    </row>
  </sheetData>
  <mergeCells count="3">
    <mergeCell ref="A8:A10"/>
    <mergeCell ref="A3:A4"/>
    <mergeCell ref="A5:A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opLeftCell="A266" workbookViewId="0">
      <selection activeCell="E224" sqref="E224"/>
    </sheetView>
  </sheetViews>
  <sheetFormatPr defaultRowHeight="15" x14ac:dyDescent="0.25"/>
  <cols>
    <col min="1" max="1" width="6.85546875" style="171" customWidth="1"/>
    <col min="2" max="2" width="8" style="171" customWidth="1"/>
    <col min="3" max="3" width="12.28515625" style="171" bestFit="1" customWidth="1"/>
    <col min="4" max="4" width="36.5703125" style="171" bestFit="1" customWidth="1"/>
    <col min="5" max="5" width="16.5703125" style="171" bestFit="1" customWidth="1"/>
    <col min="6" max="6" width="13.5703125" style="171" bestFit="1" customWidth="1"/>
    <col min="7" max="7" width="14.85546875" style="171" bestFit="1" customWidth="1"/>
    <col min="8" max="8" width="22.140625" style="171" bestFit="1" customWidth="1"/>
    <col min="9" max="16384" width="9.140625" style="171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147</v>
      </c>
      <c r="B3" s="308"/>
      <c r="C3" s="308"/>
      <c r="D3" s="308"/>
      <c r="E3" s="308"/>
      <c r="F3" s="308"/>
      <c r="G3" s="308"/>
      <c r="H3" s="308"/>
    </row>
    <row r="4" spans="1:8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</row>
    <row r="6" spans="1:8" s="187" customFormat="1" ht="45" x14ac:dyDescent="0.25">
      <c r="A6" s="363">
        <v>1</v>
      </c>
      <c r="B6" s="183">
        <v>11</v>
      </c>
      <c r="C6" s="183">
        <v>2303</v>
      </c>
      <c r="D6" s="223" t="s">
        <v>20</v>
      </c>
      <c r="E6" s="184" t="s">
        <v>21</v>
      </c>
      <c r="F6" s="185">
        <v>1044542</v>
      </c>
      <c r="G6" s="186">
        <v>0</v>
      </c>
      <c r="H6" s="185">
        <v>18983</v>
      </c>
    </row>
    <row r="7" spans="1:8" s="187" customFormat="1" x14ac:dyDescent="0.25">
      <c r="A7" s="364"/>
      <c r="B7" s="183"/>
      <c r="C7" s="183"/>
      <c r="D7" s="223"/>
      <c r="E7" s="188" t="s">
        <v>22</v>
      </c>
      <c r="F7" s="189">
        <v>873932</v>
      </c>
      <c r="G7" s="190">
        <v>0</v>
      </c>
      <c r="H7" s="190">
        <v>0</v>
      </c>
    </row>
    <row r="8" spans="1:8" s="187" customFormat="1" x14ac:dyDescent="0.25">
      <c r="A8" s="365"/>
      <c r="B8" s="183"/>
      <c r="C8" s="183"/>
      <c r="D8" s="223"/>
      <c r="E8" s="188" t="s">
        <v>23</v>
      </c>
      <c r="F8" s="189">
        <v>170610</v>
      </c>
      <c r="G8" s="190">
        <v>0</v>
      </c>
      <c r="H8" s="189">
        <v>18983</v>
      </c>
    </row>
    <row r="9" spans="1:8" x14ac:dyDescent="0.25">
      <c r="A9" s="304">
        <v>2</v>
      </c>
      <c r="B9" s="2">
        <v>11</v>
      </c>
      <c r="C9" s="2">
        <v>4291</v>
      </c>
      <c r="D9" s="48" t="s">
        <v>24</v>
      </c>
      <c r="E9" s="4" t="s">
        <v>21</v>
      </c>
      <c r="F9" s="6">
        <v>11454</v>
      </c>
      <c r="G9" s="8">
        <v>0</v>
      </c>
      <c r="H9" s="8">
        <v>0</v>
      </c>
    </row>
    <row r="10" spans="1:8" x14ac:dyDescent="0.25">
      <c r="A10" s="306"/>
      <c r="B10" s="2"/>
      <c r="C10" s="2"/>
      <c r="D10" s="48"/>
      <c r="E10" s="3" t="s">
        <v>23</v>
      </c>
      <c r="F10" s="5">
        <v>11454</v>
      </c>
      <c r="G10" s="7">
        <v>0</v>
      </c>
      <c r="H10" s="7">
        <v>0</v>
      </c>
    </row>
    <row r="11" spans="1:8" ht="30" x14ac:dyDescent="0.25">
      <c r="A11" s="304">
        <v>3</v>
      </c>
      <c r="B11" s="2">
        <v>13</v>
      </c>
      <c r="C11" s="2">
        <v>4279</v>
      </c>
      <c r="D11" s="48" t="s">
        <v>25</v>
      </c>
      <c r="E11" s="4" t="s">
        <v>21</v>
      </c>
      <c r="F11" s="6">
        <v>2364661</v>
      </c>
      <c r="G11" s="8">
        <v>0</v>
      </c>
      <c r="H11" s="8">
        <v>0</v>
      </c>
    </row>
    <row r="12" spans="1:8" x14ac:dyDescent="0.25">
      <c r="A12" s="305"/>
      <c r="B12" s="2"/>
      <c r="C12" s="2"/>
      <c r="D12" s="48"/>
      <c r="E12" s="3" t="s">
        <v>22</v>
      </c>
      <c r="F12" s="5">
        <v>1349250</v>
      </c>
      <c r="G12" s="7">
        <v>0</v>
      </c>
      <c r="H12" s="7">
        <v>0</v>
      </c>
    </row>
    <row r="13" spans="1:8" x14ac:dyDescent="0.25">
      <c r="A13" s="306"/>
      <c r="B13" s="2"/>
      <c r="C13" s="2"/>
      <c r="D13" s="48"/>
      <c r="E13" s="3" t="s">
        <v>23</v>
      </c>
      <c r="F13" s="5">
        <v>1015411</v>
      </c>
      <c r="G13" s="7">
        <v>0</v>
      </c>
      <c r="H13" s="7">
        <v>0</v>
      </c>
    </row>
    <row r="14" spans="1:8" x14ac:dyDescent="0.25">
      <c r="A14" s="304">
        <v>4</v>
      </c>
      <c r="B14" s="2">
        <v>13</v>
      </c>
      <c r="C14" s="2">
        <v>4280</v>
      </c>
      <c r="D14" s="48" t="s">
        <v>26</v>
      </c>
      <c r="E14" s="4" t="s">
        <v>21</v>
      </c>
      <c r="F14" s="6">
        <v>35161</v>
      </c>
      <c r="G14" s="8">
        <v>0</v>
      </c>
      <c r="H14" s="8">
        <v>0</v>
      </c>
    </row>
    <row r="15" spans="1:8" x14ac:dyDescent="0.25">
      <c r="A15" s="306"/>
      <c r="B15" s="2"/>
      <c r="C15" s="2"/>
      <c r="D15" s="48"/>
      <c r="E15" s="3" t="s">
        <v>22</v>
      </c>
      <c r="F15" s="5">
        <v>35161</v>
      </c>
      <c r="G15" s="7">
        <v>0</v>
      </c>
      <c r="H15" s="7">
        <v>0</v>
      </c>
    </row>
    <row r="16" spans="1:8" x14ac:dyDescent="0.25">
      <c r="A16" s="304">
        <v>5</v>
      </c>
      <c r="B16" s="2">
        <v>13</v>
      </c>
      <c r="C16" s="2">
        <v>4281</v>
      </c>
      <c r="D16" s="48" t="s">
        <v>27</v>
      </c>
      <c r="E16" s="4" t="s">
        <v>21</v>
      </c>
      <c r="F16" s="6">
        <v>152509</v>
      </c>
      <c r="G16" s="8">
        <v>0</v>
      </c>
      <c r="H16" s="8">
        <v>0</v>
      </c>
    </row>
    <row r="17" spans="1:8" x14ac:dyDescent="0.25">
      <c r="A17" s="305"/>
      <c r="B17" s="2"/>
      <c r="C17" s="2"/>
      <c r="D17" s="48"/>
      <c r="E17" s="3" t="s">
        <v>22</v>
      </c>
      <c r="F17" s="5">
        <v>105348</v>
      </c>
      <c r="G17" s="7">
        <v>0</v>
      </c>
      <c r="H17" s="7">
        <v>0</v>
      </c>
    </row>
    <row r="18" spans="1:8" x14ac:dyDescent="0.25">
      <c r="A18" s="306"/>
      <c r="B18" s="2"/>
      <c r="C18" s="2"/>
      <c r="D18" s="48"/>
      <c r="E18" s="3" t="s">
        <v>23</v>
      </c>
      <c r="F18" s="5">
        <v>47161</v>
      </c>
      <c r="G18" s="7">
        <v>0</v>
      </c>
      <c r="H18" s="7">
        <v>0</v>
      </c>
    </row>
    <row r="19" spans="1:8" x14ac:dyDescent="0.25">
      <c r="A19" s="304">
        <v>6</v>
      </c>
      <c r="B19" s="2">
        <v>13</v>
      </c>
      <c r="C19" s="2">
        <v>4282</v>
      </c>
      <c r="D19" s="48" t="s">
        <v>28</v>
      </c>
      <c r="E19" s="4" t="s">
        <v>21</v>
      </c>
      <c r="F19" s="6">
        <v>487838</v>
      </c>
      <c r="G19" s="8">
        <v>0</v>
      </c>
      <c r="H19" s="6">
        <v>460326</v>
      </c>
    </row>
    <row r="20" spans="1:8" x14ac:dyDescent="0.25">
      <c r="A20" s="306"/>
      <c r="B20" s="2"/>
      <c r="C20" s="2"/>
      <c r="D20" s="48"/>
      <c r="E20" s="3" t="s">
        <v>22</v>
      </c>
      <c r="F20" s="5">
        <v>487838</v>
      </c>
      <c r="G20" s="7">
        <v>0</v>
      </c>
      <c r="H20" s="5">
        <v>460326</v>
      </c>
    </row>
    <row r="21" spans="1:8" ht="30" x14ac:dyDescent="0.25">
      <c r="A21" s="304">
        <v>7</v>
      </c>
      <c r="B21" s="2">
        <v>13</v>
      </c>
      <c r="C21" s="2">
        <v>4283</v>
      </c>
      <c r="D21" s="48" t="s">
        <v>122</v>
      </c>
      <c r="E21" s="4" t="s">
        <v>21</v>
      </c>
      <c r="F21" s="6">
        <v>92749</v>
      </c>
      <c r="G21" s="8">
        <v>0</v>
      </c>
      <c r="H21" s="6">
        <v>82249</v>
      </c>
    </row>
    <row r="22" spans="1:8" x14ac:dyDescent="0.25">
      <c r="A22" s="305"/>
      <c r="B22" s="2"/>
      <c r="C22" s="2"/>
      <c r="D22" s="48"/>
      <c r="E22" s="3" t="s">
        <v>22</v>
      </c>
      <c r="F22" s="5">
        <v>10500</v>
      </c>
      <c r="G22" s="7">
        <v>0</v>
      </c>
      <c r="H22" s="7">
        <v>0</v>
      </c>
    </row>
    <row r="23" spans="1:8" x14ac:dyDescent="0.25">
      <c r="A23" s="306"/>
      <c r="B23" s="2"/>
      <c r="C23" s="2"/>
      <c r="D23" s="48"/>
      <c r="E23" s="3" t="s">
        <v>23</v>
      </c>
      <c r="F23" s="5">
        <v>82249</v>
      </c>
      <c r="G23" s="7">
        <v>0</v>
      </c>
      <c r="H23" s="5">
        <v>82249</v>
      </c>
    </row>
    <row r="24" spans="1:8" x14ac:dyDescent="0.25">
      <c r="A24" s="304">
        <v>8</v>
      </c>
      <c r="B24" s="2">
        <v>14</v>
      </c>
      <c r="C24" s="2">
        <v>4269</v>
      </c>
      <c r="D24" s="48" t="s">
        <v>30</v>
      </c>
      <c r="E24" s="4" t="s">
        <v>21</v>
      </c>
      <c r="F24" s="6">
        <v>1463359</v>
      </c>
      <c r="G24" s="8">
        <v>0</v>
      </c>
      <c r="H24" s="8">
        <v>0</v>
      </c>
    </row>
    <row r="25" spans="1:8" x14ac:dyDescent="0.25">
      <c r="A25" s="305"/>
      <c r="B25" s="2"/>
      <c r="C25" s="2"/>
      <c r="D25" s="48"/>
      <c r="E25" s="3" t="s">
        <v>22</v>
      </c>
      <c r="F25" s="5">
        <v>1041276</v>
      </c>
      <c r="G25" s="7">
        <v>0</v>
      </c>
      <c r="H25" s="7">
        <v>0</v>
      </c>
    </row>
    <row r="26" spans="1:8" x14ac:dyDescent="0.25">
      <c r="A26" s="306"/>
      <c r="B26" s="2"/>
      <c r="C26" s="2"/>
      <c r="D26" s="48"/>
      <c r="E26" s="3" t="s">
        <v>23</v>
      </c>
      <c r="F26" s="5">
        <v>422083</v>
      </c>
      <c r="G26" s="7">
        <v>0</v>
      </c>
      <c r="H26" s="7">
        <v>0</v>
      </c>
    </row>
    <row r="27" spans="1:8" s="187" customFormat="1" ht="30" x14ac:dyDescent="0.25">
      <c r="A27" s="363">
        <v>9</v>
      </c>
      <c r="B27" s="183">
        <v>15</v>
      </c>
      <c r="C27" s="183">
        <v>2033</v>
      </c>
      <c r="D27" s="223" t="s">
        <v>31</v>
      </c>
      <c r="E27" s="184" t="s">
        <v>21</v>
      </c>
      <c r="F27" s="185">
        <v>1166990</v>
      </c>
      <c r="G27" s="186">
        <v>0</v>
      </c>
      <c r="H27" s="185">
        <v>296683</v>
      </c>
    </row>
    <row r="28" spans="1:8" s="187" customFormat="1" x14ac:dyDescent="0.25">
      <c r="A28" s="364"/>
      <c r="B28" s="183"/>
      <c r="C28" s="183"/>
      <c r="D28" s="223"/>
      <c r="E28" s="188" t="s">
        <v>35</v>
      </c>
      <c r="F28" s="189">
        <v>371119</v>
      </c>
      <c r="G28" s="190">
        <v>0</v>
      </c>
      <c r="H28" s="190">
        <v>0</v>
      </c>
    </row>
    <row r="29" spans="1:8" s="187" customFormat="1" x14ac:dyDescent="0.25">
      <c r="A29" s="364"/>
      <c r="B29" s="183"/>
      <c r="C29" s="183"/>
      <c r="D29" s="223"/>
      <c r="E29" s="188" t="s">
        <v>22</v>
      </c>
      <c r="F29" s="189">
        <v>325308</v>
      </c>
      <c r="G29" s="190">
        <v>0</v>
      </c>
      <c r="H29" s="190">
        <v>0</v>
      </c>
    </row>
    <row r="30" spans="1:8" s="187" customFormat="1" x14ac:dyDescent="0.25">
      <c r="A30" s="365"/>
      <c r="B30" s="183"/>
      <c r="C30" s="183"/>
      <c r="D30" s="223"/>
      <c r="E30" s="188" t="s">
        <v>23</v>
      </c>
      <c r="F30" s="189">
        <v>470563</v>
      </c>
      <c r="G30" s="190">
        <v>0</v>
      </c>
      <c r="H30" s="189">
        <v>296683</v>
      </c>
    </row>
    <row r="31" spans="1:8" x14ac:dyDescent="0.25">
      <c r="A31" s="304">
        <v>10</v>
      </c>
      <c r="B31" s="2">
        <v>15</v>
      </c>
      <c r="C31" s="2">
        <v>4352</v>
      </c>
      <c r="D31" s="48" t="s">
        <v>32</v>
      </c>
      <c r="E31" s="4" t="s">
        <v>21</v>
      </c>
      <c r="F31" s="6">
        <v>984047</v>
      </c>
      <c r="G31" s="8">
        <v>0</v>
      </c>
      <c r="H31" s="8">
        <v>-78</v>
      </c>
    </row>
    <row r="32" spans="1:8" x14ac:dyDescent="0.25">
      <c r="A32" s="306"/>
      <c r="B32" s="2"/>
      <c r="C32" s="2"/>
      <c r="D32" s="48"/>
      <c r="E32" s="3" t="s">
        <v>22</v>
      </c>
      <c r="F32" s="5">
        <v>984047</v>
      </c>
      <c r="G32" s="7">
        <v>0</v>
      </c>
      <c r="H32" s="7">
        <v>-78</v>
      </c>
    </row>
    <row r="33" spans="1:8" s="187" customFormat="1" ht="30" x14ac:dyDescent="0.25">
      <c r="A33" s="363">
        <v>11</v>
      </c>
      <c r="B33" s="183">
        <v>15</v>
      </c>
      <c r="C33" s="183">
        <v>901</v>
      </c>
      <c r="D33" s="223" t="s">
        <v>33</v>
      </c>
      <c r="E33" s="184" t="s">
        <v>21</v>
      </c>
      <c r="F33" s="185">
        <v>58188864</v>
      </c>
      <c r="G33" s="186"/>
      <c r="H33" s="185">
        <v>21828413</v>
      </c>
    </row>
    <row r="34" spans="1:8" s="187" customFormat="1" x14ac:dyDescent="0.25">
      <c r="A34" s="364"/>
      <c r="B34" s="183"/>
      <c r="C34" s="183"/>
      <c r="D34" s="223"/>
      <c r="E34" s="188" t="s">
        <v>34</v>
      </c>
      <c r="F34" s="189">
        <v>17488513</v>
      </c>
      <c r="G34" s="190">
        <v>0</v>
      </c>
      <c r="H34" s="190">
        <v>0</v>
      </c>
    </row>
    <row r="35" spans="1:8" s="187" customFormat="1" x14ac:dyDescent="0.25">
      <c r="A35" s="364"/>
      <c r="B35" s="183"/>
      <c r="C35" s="183"/>
      <c r="D35" s="223"/>
      <c r="E35" s="188" t="s">
        <v>35</v>
      </c>
      <c r="F35" s="189">
        <v>425458</v>
      </c>
      <c r="G35" s="190">
        <v>0</v>
      </c>
      <c r="H35" s="189">
        <v>54674</v>
      </c>
    </row>
    <row r="36" spans="1:8" s="187" customFormat="1" x14ac:dyDescent="0.25">
      <c r="A36" s="364"/>
      <c r="B36" s="183"/>
      <c r="C36" s="183"/>
      <c r="D36" s="223"/>
      <c r="E36" s="188" t="s">
        <v>22</v>
      </c>
      <c r="F36" s="189">
        <v>10766129</v>
      </c>
      <c r="G36" s="190">
        <v>0</v>
      </c>
      <c r="H36" s="189">
        <v>319706</v>
      </c>
    </row>
    <row r="37" spans="1:8" s="187" customFormat="1" x14ac:dyDescent="0.25">
      <c r="A37" s="364"/>
      <c r="B37" s="183"/>
      <c r="C37" s="183"/>
      <c r="D37" s="223"/>
      <c r="E37" s="188" t="s">
        <v>23</v>
      </c>
      <c r="F37" s="189">
        <v>29508764</v>
      </c>
      <c r="G37" s="190">
        <v>0</v>
      </c>
      <c r="H37" s="189">
        <v>21454033</v>
      </c>
    </row>
    <row r="38" spans="1:8" x14ac:dyDescent="0.25">
      <c r="A38" s="369">
        <v>12</v>
      </c>
      <c r="B38" s="209">
        <v>16</v>
      </c>
      <c r="C38" s="2">
        <v>2525</v>
      </c>
      <c r="D38" s="48" t="s">
        <v>36</v>
      </c>
      <c r="E38" s="4" t="s">
        <v>21</v>
      </c>
      <c r="F38" s="6">
        <v>1844809</v>
      </c>
      <c r="G38" s="8">
        <v>0</v>
      </c>
      <c r="H38" s="8">
        <v>0</v>
      </c>
    </row>
    <row r="39" spans="1:8" x14ac:dyDescent="0.25">
      <c r="A39" s="369"/>
      <c r="B39" s="209"/>
      <c r="C39" s="2"/>
      <c r="D39" s="48"/>
      <c r="E39" s="3" t="s">
        <v>22</v>
      </c>
      <c r="F39" s="5">
        <v>1807112</v>
      </c>
      <c r="G39" s="7">
        <v>0</v>
      </c>
      <c r="H39" s="7">
        <v>0</v>
      </c>
    </row>
    <row r="40" spans="1:8" s="187" customFormat="1" x14ac:dyDescent="0.25">
      <c r="A40" s="369">
        <v>13</v>
      </c>
      <c r="B40" s="213">
        <v>18</v>
      </c>
      <c r="C40" s="183">
        <v>4112</v>
      </c>
      <c r="D40" s="223" t="s">
        <v>37</v>
      </c>
      <c r="E40" s="184" t="s">
        <v>21</v>
      </c>
      <c r="F40" s="185">
        <v>16478228</v>
      </c>
      <c r="G40" s="186">
        <v>0</v>
      </c>
      <c r="H40" s="185">
        <v>9605108</v>
      </c>
    </row>
    <row r="41" spans="1:8" s="187" customFormat="1" x14ac:dyDescent="0.25">
      <c r="A41" s="369"/>
      <c r="B41" s="213"/>
      <c r="C41" s="183"/>
      <c r="D41" s="223"/>
      <c r="E41" s="188" t="s">
        <v>34</v>
      </c>
      <c r="F41" s="189">
        <v>236526</v>
      </c>
      <c r="G41" s="190">
        <v>0</v>
      </c>
      <c r="H41" s="190">
        <v>0</v>
      </c>
    </row>
    <row r="42" spans="1:8" s="187" customFormat="1" x14ac:dyDescent="0.25">
      <c r="A42" s="369"/>
      <c r="B42" s="213"/>
      <c r="C42" s="183"/>
      <c r="D42" s="223"/>
      <c r="E42" s="188" t="s">
        <v>22</v>
      </c>
      <c r="F42" s="189">
        <v>4012524</v>
      </c>
      <c r="G42" s="190">
        <v>0</v>
      </c>
      <c r="H42" s="190">
        <v>0</v>
      </c>
    </row>
    <row r="43" spans="1:8" s="187" customFormat="1" x14ac:dyDescent="0.25">
      <c r="A43" s="369"/>
      <c r="B43" s="213"/>
      <c r="C43" s="183"/>
      <c r="D43" s="223"/>
      <c r="E43" s="188" t="s">
        <v>23</v>
      </c>
      <c r="F43" s="189">
        <v>12229178</v>
      </c>
      <c r="G43" s="190">
        <v>0</v>
      </c>
      <c r="H43" s="189">
        <v>9605108</v>
      </c>
    </row>
    <row r="44" spans="1:8" x14ac:dyDescent="0.25">
      <c r="A44" s="369"/>
      <c r="B44" s="209"/>
      <c r="C44" s="2"/>
      <c r="D44" s="48"/>
      <c r="E44" s="3" t="s">
        <v>23</v>
      </c>
      <c r="F44" s="5">
        <v>37697</v>
      </c>
      <c r="G44" s="7">
        <v>0</v>
      </c>
      <c r="H44" s="7">
        <v>0</v>
      </c>
    </row>
    <row r="45" spans="1:8" s="187" customFormat="1" x14ac:dyDescent="0.25">
      <c r="A45" s="364">
        <v>14</v>
      </c>
      <c r="B45" s="183">
        <v>31</v>
      </c>
      <c r="C45" s="183">
        <v>2550</v>
      </c>
      <c r="D45" s="223" t="s">
        <v>39</v>
      </c>
      <c r="E45" s="184" t="s">
        <v>21</v>
      </c>
      <c r="F45" s="185">
        <v>294280</v>
      </c>
      <c r="G45" s="186">
        <v>0</v>
      </c>
      <c r="H45" s="185">
        <v>236168</v>
      </c>
    </row>
    <row r="46" spans="1:8" s="187" customFormat="1" x14ac:dyDescent="0.25">
      <c r="A46" s="364"/>
      <c r="B46" s="183"/>
      <c r="C46" s="183"/>
      <c r="D46" s="223"/>
      <c r="E46" s="188" t="s">
        <v>22</v>
      </c>
      <c r="F46" s="189">
        <v>49977</v>
      </c>
      <c r="G46" s="190">
        <v>0</v>
      </c>
      <c r="H46" s="190">
        <v>0</v>
      </c>
    </row>
    <row r="47" spans="1:8" s="187" customFormat="1" x14ac:dyDescent="0.25">
      <c r="A47" s="365"/>
      <c r="B47" s="183"/>
      <c r="C47" s="183"/>
      <c r="D47" s="223"/>
      <c r="E47" s="188" t="s">
        <v>23</v>
      </c>
      <c r="F47" s="189">
        <v>244303</v>
      </c>
      <c r="G47" s="190">
        <v>0</v>
      </c>
      <c r="H47" s="189">
        <v>236168</v>
      </c>
    </row>
    <row r="48" spans="1:8" x14ac:dyDescent="0.25">
      <c r="A48" s="304">
        <v>15</v>
      </c>
      <c r="B48" s="2">
        <v>31</v>
      </c>
      <c r="C48" s="2">
        <v>2548</v>
      </c>
      <c r="D48" s="48" t="s">
        <v>38</v>
      </c>
      <c r="E48" s="4" t="s">
        <v>21</v>
      </c>
      <c r="F48" s="6">
        <v>2780210</v>
      </c>
      <c r="G48" s="8">
        <v>0</v>
      </c>
      <c r="H48" s="6">
        <v>46021</v>
      </c>
    </row>
    <row r="49" spans="1:8" x14ac:dyDescent="0.25">
      <c r="A49" s="305"/>
      <c r="B49" s="2"/>
      <c r="C49" s="2"/>
      <c r="D49" s="48"/>
      <c r="E49" s="3" t="s">
        <v>35</v>
      </c>
      <c r="F49" s="5">
        <v>299357</v>
      </c>
      <c r="G49" s="7">
        <v>0</v>
      </c>
      <c r="H49" s="7">
        <v>0</v>
      </c>
    </row>
    <row r="50" spans="1:8" x14ac:dyDescent="0.25">
      <c r="A50" s="305"/>
      <c r="B50" s="2"/>
      <c r="C50" s="2"/>
      <c r="D50" s="48"/>
      <c r="E50" s="3" t="s">
        <v>22</v>
      </c>
      <c r="F50" s="5">
        <v>2307295</v>
      </c>
      <c r="G50" s="7">
        <v>0</v>
      </c>
      <c r="H50" s="5">
        <v>46021</v>
      </c>
    </row>
    <row r="51" spans="1:8" x14ac:dyDescent="0.25">
      <c r="A51" s="306"/>
      <c r="B51" s="2"/>
      <c r="C51" s="2"/>
      <c r="D51" s="48"/>
      <c r="E51" s="3" t="s">
        <v>23</v>
      </c>
      <c r="F51" s="5">
        <v>173558</v>
      </c>
      <c r="G51" s="7">
        <v>0</v>
      </c>
      <c r="H51" s="7">
        <v>0</v>
      </c>
    </row>
    <row r="52" spans="1:8" ht="30" x14ac:dyDescent="0.25">
      <c r="A52" s="304">
        <v>16</v>
      </c>
      <c r="B52" s="2">
        <v>31</v>
      </c>
      <c r="C52" s="2">
        <v>2551</v>
      </c>
      <c r="D52" s="48" t="s">
        <v>40</v>
      </c>
      <c r="E52" s="4" t="s">
        <v>21</v>
      </c>
      <c r="F52" s="6">
        <v>3172851</v>
      </c>
      <c r="G52" s="8">
        <v>0</v>
      </c>
      <c r="H52" s="8">
        <v>0</v>
      </c>
    </row>
    <row r="53" spans="1:8" x14ac:dyDescent="0.25">
      <c r="A53" s="305"/>
      <c r="B53" s="2"/>
      <c r="C53" s="2"/>
      <c r="D53" s="48"/>
      <c r="E53" s="3" t="s">
        <v>34</v>
      </c>
      <c r="F53" s="5">
        <v>40645</v>
      </c>
      <c r="G53" s="7">
        <v>0</v>
      </c>
      <c r="H53" s="7">
        <v>0</v>
      </c>
    </row>
    <row r="54" spans="1:8" x14ac:dyDescent="0.25">
      <c r="A54" s="306"/>
      <c r="B54" s="2"/>
      <c r="C54" s="2"/>
      <c r="D54" s="48"/>
      <c r="E54" s="3" t="s">
        <v>22</v>
      </c>
      <c r="F54" s="5">
        <v>3132206</v>
      </c>
      <c r="G54" s="7">
        <v>0</v>
      </c>
      <c r="H54" s="7">
        <v>0</v>
      </c>
    </row>
    <row r="55" spans="1:8" x14ac:dyDescent="0.25">
      <c r="A55" s="304">
        <v>17</v>
      </c>
      <c r="B55" s="2">
        <v>31</v>
      </c>
      <c r="C55" s="2">
        <v>2554</v>
      </c>
      <c r="D55" s="48" t="s">
        <v>41</v>
      </c>
      <c r="E55" s="4" t="s">
        <v>21</v>
      </c>
      <c r="F55" s="6">
        <v>374777</v>
      </c>
      <c r="G55" s="8">
        <v>0</v>
      </c>
      <c r="H55" s="8">
        <v>0</v>
      </c>
    </row>
    <row r="56" spans="1:8" x14ac:dyDescent="0.25">
      <c r="A56" s="305"/>
      <c r="B56" s="2"/>
      <c r="C56" s="2"/>
      <c r="D56" s="48"/>
      <c r="E56" s="3" t="s">
        <v>22</v>
      </c>
      <c r="F56" s="5">
        <v>362961</v>
      </c>
      <c r="G56" s="7">
        <v>0</v>
      </c>
      <c r="H56" s="7">
        <v>0</v>
      </c>
    </row>
    <row r="57" spans="1:8" x14ac:dyDescent="0.25">
      <c r="A57" s="306"/>
      <c r="B57" s="2"/>
      <c r="C57" s="2"/>
      <c r="D57" s="48"/>
      <c r="E57" s="3" t="s">
        <v>23</v>
      </c>
      <c r="F57" s="5">
        <v>11816</v>
      </c>
      <c r="G57" s="7">
        <v>0</v>
      </c>
      <c r="H57" s="7">
        <v>0</v>
      </c>
    </row>
    <row r="58" spans="1:8" ht="30" x14ac:dyDescent="0.25">
      <c r="A58" s="304">
        <v>18</v>
      </c>
      <c r="B58" s="2">
        <v>31</v>
      </c>
      <c r="C58" s="2">
        <v>2557</v>
      </c>
      <c r="D58" s="48" t="s">
        <v>40</v>
      </c>
      <c r="E58" s="4" t="s">
        <v>21</v>
      </c>
      <c r="F58" s="6">
        <v>1094930</v>
      </c>
      <c r="G58" s="8">
        <v>0</v>
      </c>
      <c r="H58" s="8">
        <v>0</v>
      </c>
    </row>
    <row r="59" spans="1:8" x14ac:dyDescent="0.25">
      <c r="A59" s="306"/>
      <c r="B59" s="2"/>
      <c r="C59" s="2"/>
      <c r="D59" s="48"/>
      <c r="E59" s="3" t="s">
        <v>22</v>
      </c>
      <c r="F59" s="5">
        <v>1094930</v>
      </c>
      <c r="G59" s="7">
        <v>0</v>
      </c>
      <c r="H59" s="7">
        <v>0</v>
      </c>
    </row>
    <row r="60" spans="1:8" ht="30" x14ac:dyDescent="0.25">
      <c r="A60" s="304">
        <v>19</v>
      </c>
      <c r="B60" s="2">
        <v>31</v>
      </c>
      <c r="C60" s="2">
        <v>2558</v>
      </c>
      <c r="D60" s="48" t="s">
        <v>42</v>
      </c>
      <c r="E60" s="4" t="s">
        <v>21</v>
      </c>
      <c r="F60" s="6">
        <v>3656521</v>
      </c>
      <c r="G60" s="8">
        <v>0</v>
      </c>
      <c r="H60" s="8">
        <v>0</v>
      </c>
    </row>
    <row r="61" spans="1:8" x14ac:dyDescent="0.25">
      <c r="A61" s="305"/>
      <c r="B61" s="2"/>
      <c r="C61" s="2"/>
      <c r="D61" s="48"/>
      <c r="E61" s="3" t="s">
        <v>34</v>
      </c>
      <c r="F61" s="5">
        <v>3609560</v>
      </c>
      <c r="G61" s="7">
        <v>0</v>
      </c>
      <c r="H61" s="7">
        <v>0</v>
      </c>
    </row>
    <row r="62" spans="1:8" x14ac:dyDescent="0.25">
      <c r="A62" s="306"/>
      <c r="B62" s="2"/>
      <c r="C62" s="2"/>
      <c r="D62" s="48"/>
      <c r="E62" s="3" t="s">
        <v>22</v>
      </c>
      <c r="F62" s="5">
        <v>46961</v>
      </c>
      <c r="G62" s="7">
        <v>0</v>
      </c>
      <c r="H62" s="7">
        <v>0</v>
      </c>
    </row>
    <row r="63" spans="1:8" s="187" customFormat="1" x14ac:dyDescent="0.25">
      <c r="A63" s="363">
        <v>20</v>
      </c>
      <c r="B63" s="183">
        <v>31</v>
      </c>
      <c r="C63" s="183">
        <v>2562</v>
      </c>
      <c r="D63" s="223" t="s">
        <v>43</v>
      </c>
      <c r="E63" s="184" t="s">
        <v>21</v>
      </c>
      <c r="F63" s="185">
        <v>4916098</v>
      </c>
      <c r="G63" s="186">
        <v>0</v>
      </c>
      <c r="H63" s="185">
        <v>208389</v>
      </c>
    </row>
    <row r="64" spans="1:8" s="187" customFormat="1" x14ac:dyDescent="0.25">
      <c r="A64" s="364"/>
      <c r="B64" s="183"/>
      <c r="C64" s="183"/>
      <c r="D64" s="223"/>
      <c r="E64" s="188" t="s">
        <v>34</v>
      </c>
      <c r="F64" s="189">
        <v>1798922</v>
      </c>
      <c r="G64" s="190">
        <v>0</v>
      </c>
      <c r="H64" s="190">
        <v>0</v>
      </c>
    </row>
    <row r="65" spans="1:8" s="187" customFormat="1" x14ac:dyDescent="0.25">
      <c r="A65" s="364"/>
      <c r="B65" s="183"/>
      <c r="C65" s="183"/>
      <c r="D65" s="223"/>
      <c r="E65" s="188" t="s">
        <v>35</v>
      </c>
      <c r="F65" s="189">
        <v>205014</v>
      </c>
      <c r="G65" s="190">
        <v>0</v>
      </c>
      <c r="H65" s="190">
        <v>0</v>
      </c>
    </row>
    <row r="66" spans="1:8" s="187" customFormat="1" x14ac:dyDescent="0.25">
      <c r="A66" s="364"/>
      <c r="B66" s="183"/>
      <c r="C66" s="183"/>
      <c r="D66" s="223"/>
      <c r="E66" s="188" t="s">
        <v>22</v>
      </c>
      <c r="F66" s="189">
        <v>2197689</v>
      </c>
      <c r="G66" s="190">
        <v>0</v>
      </c>
      <c r="H66" s="190">
        <v>0</v>
      </c>
    </row>
    <row r="67" spans="1:8" s="187" customFormat="1" x14ac:dyDescent="0.25">
      <c r="A67" s="365"/>
      <c r="B67" s="183"/>
      <c r="C67" s="183"/>
      <c r="D67" s="223"/>
      <c r="E67" s="188" t="s">
        <v>23</v>
      </c>
      <c r="F67" s="189">
        <v>714473</v>
      </c>
      <c r="G67" s="190">
        <v>0</v>
      </c>
      <c r="H67" s="189">
        <v>208389</v>
      </c>
    </row>
    <row r="68" spans="1:8" ht="30" x14ac:dyDescent="0.25">
      <c r="A68" s="304">
        <v>21</v>
      </c>
      <c r="B68" s="2">
        <v>31</v>
      </c>
      <c r="C68" s="2">
        <v>3213</v>
      </c>
      <c r="D68" s="48" t="s">
        <v>124</v>
      </c>
      <c r="E68" s="4" t="s">
        <v>21</v>
      </c>
      <c r="F68" s="6">
        <v>1719377</v>
      </c>
      <c r="G68" s="8">
        <v>0</v>
      </c>
      <c r="H68" s="8">
        <v>0</v>
      </c>
    </row>
    <row r="69" spans="1:8" x14ac:dyDescent="0.25">
      <c r="A69" s="305"/>
      <c r="B69" s="2"/>
      <c r="C69" s="2"/>
      <c r="D69" s="48"/>
      <c r="E69" s="3" t="s">
        <v>34</v>
      </c>
      <c r="F69" s="5">
        <v>1259692</v>
      </c>
      <c r="G69" s="7">
        <v>0</v>
      </c>
      <c r="H69" s="7">
        <v>0</v>
      </c>
    </row>
    <row r="70" spans="1:8" x14ac:dyDescent="0.25">
      <c r="A70" s="306"/>
      <c r="B70" s="2"/>
      <c r="C70" s="2"/>
      <c r="D70" s="48"/>
      <c r="E70" s="3" t="s">
        <v>35</v>
      </c>
      <c r="F70" s="5">
        <v>459685</v>
      </c>
      <c r="G70" s="7">
        <v>0</v>
      </c>
      <c r="H70" s="7">
        <v>0</v>
      </c>
    </row>
    <row r="71" spans="1:8" ht="30" x14ac:dyDescent="0.25">
      <c r="A71" s="304">
        <v>22</v>
      </c>
      <c r="B71" s="2">
        <v>31</v>
      </c>
      <c r="C71" s="2">
        <v>3300</v>
      </c>
      <c r="D71" s="48" t="s">
        <v>44</v>
      </c>
      <c r="E71" s="4" t="s">
        <v>21</v>
      </c>
      <c r="F71" s="6">
        <v>254512</v>
      </c>
      <c r="G71" s="8">
        <v>0</v>
      </c>
      <c r="H71" s="8">
        <v>0</v>
      </c>
    </row>
    <row r="72" spans="1:8" x14ac:dyDescent="0.25">
      <c r="A72" s="305"/>
      <c r="B72" s="2"/>
      <c r="C72" s="2"/>
      <c r="D72" s="48"/>
      <c r="E72" s="3" t="s">
        <v>35</v>
      </c>
      <c r="F72" s="5">
        <v>79256</v>
      </c>
      <c r="G72" s="7">
        <v>0</v>
      </c>
      <c r="H72" s="7">
        <v>0</v>
      </c>
    </row>
    <row r="73" spans="1:8" x14ac:dyDescent="0.25">
      <c r="A73" s="305"/>
      <c r="B73" s="2"/>
      <c r="C73" s="2"/>
      <c r="D73" s="48"/>
      <c r="E73" s="3" t="s">
        <v>22</v>
      </c>
      <c r="F73" s="5">
        <v>157908</v>
      </c>
      <c r="G73" s="7">
        <v>0</v>
      </c>
      <c r="H73" s="7">
        <v>0</v>
      </c>
    </row>
    <row r="74" spans="1:8" x14ac:dyDescent="0.25">
      <c r="A74" s="306"/>
      <c r="B74" s="2"/>
      <c r="C74" s="2"/>
      <c r="D74" s="48"/>
      <c r="E74" s="3" t="s">
        <v>23</v>
      </c>
      <c r="F74" s="5">
        <v>17348</v>
      </c>
      <c r="G74" s="7">
        <v>0</v>
      </c>
      <c r="H74" s="7">
        <v>0</v>
      </c>
    </row>
    <row r="75" spans="1:8" x14ac:dyDescent="0.25">
      <c r="A75" s="304">
        <v>23</v>
      </c>
      <c r="B75" s="2">
        <v>31</v>
      </c>
      <c r="C75" s="2">
        <v>3301</v>
      </c>
      <c r="D75" s="48" t="s">
        <v>45</v>
      </c>
      <c r="E75" s="4" t="s">
        <v>21</v>
      </c>
      <c r="F75" s="6">
        <v>479804</v>
      </c>
      <c r="G75" s="8">
        <v>0</v>
      </c>
      <c r="H75" s="8">
        <v>0</v>
      </c>
    </row>
    <row r="76" spans="1:8" x14ac:dyDescent="0.25">
      <c r="A76" s="305"/>
      <c r="B76" s="2"/>
      <c r="C76" s="2"/>
      <c r="D76" s="48"/>
      <c r="E76" s="3" t="s">
        <v>35</v>
      </c>
      <c r="F76" s="5">
        <v>76940</v>
      </c>
      <c r="G76" s="7">
        <v>0</v>
      </c>
      <c r="H76" s="7">
        <v>0</v>
      </c>
    </row>
    <row r="77" spans="1:8" x14ac:dyDescent="0.25">
      <c r="A77" s="305"/>
      <c r="B77" s="2"/>
      <c r="C77" s="2"/>
      <c r="D77" s="48"/>
      <c r="E77" s="3" t="s">
        <v>22</v>
      </c>
      <c r="F77" s="5">
        <v>393011</v>
      </c>
      <c r="G77" s="7">
        <v>0</v>
      </c>
      <c r="H77" s="7">
        <v>0</v>
      </c>
    </row>
    <row r="78" spans="1:8" x14ac:dyDescent="0.25">
      <c r="A78" s="306"/>
      <c r="B78" s="2"/>
      <c r="C78" s="2"/>
      <c r="D78" s="48"/>
      <c r="E78" s="3" t="s">
        <v>23</v>
      </c>
      <c r="F78" s="5">
        <v>9853</v>
      </c>
      <c r="G78" s="7">
        <v>0</v>
      </c>
      <c r="H78" s="7">
        <v>0</v>
      </c>
    </row>
    <row r="79" spans="1:8" ht="30" x14ac:dyDescent="0.25">
      <c r="A79" s="304">
        <v>24</v>
      </c>
      <c r="B79" s="2">
        <v>31</v>
      </c>
      <c r="C79" s="2">
        <v>3303</v>
      </c>
      <c r="D79" s="48" t="s">
        <v>46</v>
      </c>
      <c r="E79" s="4" t="s">
        <v>21</v>
      </c>
      <c r="F79" s="6">
        <v>90838</v>
      </c>
      <c r="G79" s="8">
        <v>0</v>
      </c>
      <c r="H79" s="8">
        <v>0</v>
      </c>
    </row>
    <row r="80" spans="1:8" x14ac:dyDescent="0.25">
      <c r="A80" s="306"/>
      <c r="B80" s="2"/>
      <c r="C80" s="2"/>
      <c r="D80" s="48"/>
      <c r="E80" s="3" t="s">
        <v>22</v>
      </c>
      <c r="F80" s="5">
        <v>90838</v>
      </c>
      <c r="G80" s="7">
        <v>0</v>
      </c>
      <c r="H80" s="7">
        <v>0</v>
      </c>
    </row>
    <row r="81" spans="1:8" x14ac:dyDescent="0.25">
      <c r="A81" s="304">
        <v>25</v>
      </c>
      <c r="B81" s="2">
        <v>31</v>
      </c>
      <c r="C81" s="2">
        <v>3305</v>
      </c>
      <c r="D81" s="48" t="s">
        <v>48</v>
      </c>
      <c r="E81" s="4" t="s">
        <v>21</v>
      </c>
      <c r="F81" s="6">
        <v>111455</v>
      </c>
      <c r="G81" s="8">
        <v>0</v>
      </c>
      <c r="H81" s="8">
        <v>0</v>
      </c>
    </row>
    <row r="82" spans="1:8" x14ac:dyDescent="0.25">
      <c r="A82" s="305"/>
      <c r="B82" s="2"/>
      <c r="C82" s="2"/>
      <c r="D82" s="48"/>
      <c r="E82" s="3" t="s">
        <v>22</v>
      </c>
      <c r="F82" s="5">
        <v>111245</v>
      </c>
      <c r="G82" s="7">
        <v>0</v>
      </c>
      <c r="H82" s="7">
        <v>0</v>
      </c>
    </row>
    <row r="83" spans="1:8" x14ac:dyDescent="0.25">
      <c r="A83" s="306"/>
      <c r="B83" s="2"/>
      <c r="C83" s="2"/>
      <c r="D83" s="48"/>
      <c r="E83" s="3" t="s">
        <v>23</v>
      </c>
      <c r="F83" s="7">
        <v>210</v>
      </c>
      <c r="G83" s="7">
        <v>0</v>
      </c>
      <c r="H83" s="7">
        <v>0</v>
      </c>
    </row>
    <row r="84" spans="1:8" x14ac:dyDescent="0.25">
      <c r="A84" s="304">
        <v>26</v>
      </c>
      <c r="B84" s="2">
        <v>31</v>
      </c>
      <c r="C84" s="2">
        <v>3308</v>
      </c>
      <c r="D84" s="223" t="s">
        <v>49</v>
      </c>
      <c r="E84" s="4" t="s">
        <v>21</v>
      </c>
      <c r="F84" s="6">
        <v>3588965</v>
      </c>
      <c r="G84" s="6">
        <v>8800</v>
      </c>
      <c r="H84" s="6">
        <v>3588965</v>
      </c>
    </row>
    <row r="85" spans="1:8" x14ac:dyDescent="0.25">
      <c r="A85" s="305"/>
      <c r="B85" s="2"/>
      <c r="C85" s="2"/>
      <c r="D85" s="48"/>
      <c r="E85" s="3" t="s">
        <v>22</v>
      </c>
      <c r="F85" s="7">
        <v>0</v>
      </c>
      <c r="G85" s="5">
        <v>1328</v>
      </c>
      <c r="H85" s="7">
        <v>0</v>
      </c>
    </row>
    <row r="86" spans="1:8" x14ac:dyDescent="0.25">
      <c r="A86" s="306"/>
      <c r="B86" s="2"/>
      <c r="C86" s="2"/>
      <c r="D86" s="48"/>
      <c r="E86" s="3" t="s">
        <v>23</v>
      </c>
      <c r="F86" s="5">
        <v>3588965</v>
      </c>
      <c r="G86" s="5">
        <v>7472</v>
      </c>
      <c r="H86" s="5">
        <v>3588965</v>
      </c>
    </row>
    <row r="87" spans="1:8" ht="30" x14ac:dyDescent="0.25">
      <c r="A87" s="304">
        <v>27</v>
      </c>
      <c r="B87" s="2">
        <v>31</v>
      </c>
      <c r="C87" s="2">
        <v>3309</v>
      </c>
      <c r="D87" s="48" t="s">
        <v>50</v>
      </c>
      <c r="E87" s="4" t="s">
        <v>21</v>
      </c>
      <c r="F87" s="6">
        <v>115358</v>
      </c>
      <c r="G87" s="8">
        <v>0</v>
      </c>
      <c r="H87" s="8">
        <v>0</v>
      </c>
    </row>
    <row r="88" spans="1:8" x14ac:dyDescent="0.25">
      <c r="A88" s="306"/>
      <c r="B88" s="2"/>
      <c r="C88" s="2"/>
      <c r="D88" s="48"/>
      <c r="E88" s="3" t="s">
        <v>22</v>
      </c>
      <c r="F88" s="5">
        <v>115358</v>
      </c>
      <c r="G88" s="7">
        <v>0</v>
      </c>
      <c r="H88" s="7">
        <v>0</v>
      </c>
    </row>
    <row r="89" spans="1:8" ht="30" x14ac:dyDescent="0.25">
      <c r="A89" s="304">
        <v>28</v>
      </c>
      <c r="B89" s="2">
        <v>31</v>
      </c>
      <c r="C89" s="2">
        <v>4160</v>
      </c>
      <c r="D89" s="48" t="s">
        <v>51</v>
      </c>
      <c r="E89" s="4" t="s">
        <v>21</v>
      </c>
      <c r="F89" s="6">
        <v>561442</v>
      </c>
      <c r="G89" s="8">
        <v>0</v>
      </c>
      <c r="H89" s="8">
        <v>0</v>
      </c>
    </row>
    <row r="90" spans="1:8" x14ac:dyDescent="0.25">
      <c r="A90" s="305"/>
      <c r="B90" s="2"/>
      <c r="C90" s="2"/>
      <c r="D90" s="48"/>
      <c r="E90" s="3" t="s">
        <v>22</v>
      </c>
      <c r="F90" s="5">
        <v>486843</v>
      </c>
      <c r="G90" s="7">
        <v>0</v>
      </c>
      <c r="H90" s="7">
        <v>0</v>
      </c>
    </row>
    <row r="91" spans="1:8" x14ac:dyDescent="0.25">
      <c r="A91" s="306"/>
      <c r="B91" s="2"/>
      <c r="C91" s="2"/>
      <c r="D91" s="48"/>
      <c r="E91" s="3" t="s">
        <v>23</v>
      </c>
      <c r="F91" s="5">
        <v>74599</v>
      </c>
      <c r="G91" s="7">
        <v>0</v>
      </c>
      <c r="H91" s="7">
        <v>0</v>
      </c>
    </row>
    <row r="92" spans="1:8" x14ac:dyDescent="0.25">
      <c r="A92" s="304">
        <v>29</v>
      </c>
      <c r="B92" s="2">
        <v>31</v>
      </c>
      <c r="C92" s="2">
        <v>4161</v>
      </c>
      <c r="D92" s="48" t="s">
        <v>52</v>
      </c>
      <c r="E92" s="4" t="s">
        <v>21</v>
      </c>
      <c r="F92" s="6">
        <v>2717038</v>
      </c>
      <c r="G92" s="6">
        <v>2089</v>
      </c>
      <c r="H92" s="8">
        <v>0</v>
      </c>
    </row>
    <row r="93" spans="1:8" x14ac:dyDescent="0.25">
      <c r="A93" s="305"/>
      <c r="B93" s="2"/>
      <c r="C93" s="2"/>
      <c r="D93" s="48"/>
      <c r="E93" s="3" t="s">
        <v>34</v>
      </c>
      <c r="F93" s="5">
        <v>2434915</v>
      </c>
      <c r="G93" s="5">
        <v>2089</v>
      </c>
      <c r="H93" s="7">
        <v>0</v>
      </c>
    </row>
    <row r="94" spans="1:8" x14ac:dyDescent="0.25">
      <c r="A94" s="306"/>
      <c r="B94" s="2"/>
      <c r="C94" s="2"/>
      <c r="D94" s="48"/>
      <c r="E94" s="3" t="s">
        <v>22</v>
      </c>
      <c r="F94" s="5">
        <v>282123</v>
      </c>
      <c r="G94" s="7">
        <v>0</v>
      </c>
      <c r="H94" s="7">
        <v>0</v>
      </c>
    </row>
    <row r="95" spans="1:8" ht="30" x14ac:dyDescent="0.25">
      <c r="A95" s="304">
        <v>30</v>
      </c>
      <c r="B95" s="2">
        <v>31</v>
      </c>
      <c r="C95" s="2">
        <v>4162</v>
      </c>
      <c r="D95" s="48" t="s">
        <v>53</v>
      </c>
      <c r="E95" s="4" t="s">
        <v>21</v>
      </c>
      <c r="F95" s="6">
        <v>110807</v>
      </c>
      <c r="G95" s="8">
        <v>0</v>
      </c>
      <c r="H95" s="8">
        <v>0</v>
      </c>
    </row>
    <row r="96" spans="1:8" x14ac:dyDescent="0.25">
      <c r="A96" s="306"/>
      <c r="B96" s="2"/>
      <c r="C96" s="2"/>
      <c r="D96" s="48"/>
      <c r="E96" s="3" t="s">
        <v>22</v>
      </c>
      <c r="F96" s="5">
        <v>110807</v>
      </c>
      <c r="G96" s="7">
        <v>0</v>
      </c>
      <c r="H96" s="7">
        <v>0</v>
      </c>
    </row>
    <row r="97" spans="1:8" x14ac:dyDescent="0.25">
      <c r="A97" s="304">
        <v>31</v>
      </c>
      <c r="B97" s="2">
        <v>31</v>
      </c>
      <c r="C97" s="2">
        <v>4163</v>
      </c>
      <c r="D97" s="48" t="s">
        <v>54</v>
      </c>
      <c r="E97" s="4" t="s">
        <v>21</v>
      </c>
      <c r="F97" s="6">
        <v>619004</v>
      </c>
      <c r="G97" s="8">
        <v>0</v>
      </c>
      <c r="H97" s="8">
        <v>0</v>
      </c>
    </row>
    <row r="98" spans="1:8" x14ac:dyDescent="0.25">
      <c r="A98" s="306"/>
      <c r="B98" s="2"/>
      <c r="C98" s="2"/>
      <c r="D98" s="48"/>
      <c r="E98" s="3" t="s">
        <v>22</v>
      </c>
      <c r="F98" s="5">
        <v>619004</v>
      </c>
      <c r="G98" s="7">
        <v>0</v>
      </c>
      <c r="H98" s="7">
        <v>0</v>
      </c>
    </row>
    <row r="99" spans="1:8" ht="30" x14ac:dyDescent="0.25">
      <c r="A99" s="304">
        <v>32</v>
      </c>
      <c r="B99" s="2">
        <v>31</v>
      </c>
      <c r="C99" s="2">
        <v>4166</v>
      </c>
      <c r="D99" s="48" t="s">
        <v>56</v>
      </c>
      <c r="E99" s="4" t="s">
        <v>21</v>
      </c>
      <c r="F99" s="6">
        <v>852980</v>
      </c>
      <c r="G99" s="8">
        <v>0</v>
      </c>
      <c r="H99" s="8">
        <v>0</v>
      </c>
    </row>
    <row r="100" spans="1:8" x14ac:dyDescent="0.25">
      <c r="A100" s="306"/>
      <c r="B100" s="2"/>
      <c r="C100" s="2"/>
      <c r="D100" s="48"/>
      <c r="E100" s="3" t="s">
        <v>22</v>
      </c>
      <c r="F100" s="5">
        <v>852980</v>
      </c>
      <c r="G100" s="7">
        <v>0</v>
      </c>
      <c r="H100" s="7">
        <v>0</v>
      </c>
    </row>
    <row r="101" spans="1:8" x14ac:dyDescent="0.25">
      <c r="A101" s="304">
        <v>33</v>
      </c>
      <c r="B101" s="2">
        <v>34</v>
      </c>
      <c r="C101" s="2">
        <v>1066</v>
      </c>
      <c r="D101" s="48" t="s">
        <v>57</v>
      </c>
      <c r="E101" s="4" t="s">
        <v>21</v>
      </c>
      <c r="F101" s="6">
        <v>13589407</v>
      </c>
      <c r="G101" s="8">
        <v>0</v>
      </c>
      <c r="H101" s="6">
        <v>5358202</v>
      </c>
    </row>
    <row r="102" spans="1:8" x14ac:dyDescent="0.25">
      <c r="A102" s="305"/>
      <c r="B102" s="2"/>
      <c r="C102" s="2"/>
      <c r="D102" s="48"/>
      <c r="E102" s="3" t="s">
        <v>34</v>
      </c>
      <c r="F102" s="5">
        <v>2078520</v>
      </c>
      <c r="G102" s="7">
        <v>0</v>
      </c>
      <c r="H102" s="7">
        <v>0</v>
      </c>
    </row>
    <row r="103" spans="1:8" x14ac:dyDescent="0.25">
      <c r="A103" s="305"/>
      <c r="B103" s="2"/>
      <c r="C103" s="2"/>
      <c r="D103" s="48"/>
      <c r="E103" s="3" t="s">
        <v>22</v>
      </c>
      <c r="F103" s="5">
        <v>2710402</v>
      </c>
      <c r="G103" s="7">
        <v>0</v>
      </c>
      <c r="H103" s="5">
        <v>60028</v>
      </c>
    </row>
    <row r="104" spans="1:8" x14ac:dyDescent="0.25">
      <c r="A104" s="306"/>
      <c r="B104" s="2"/>
      <c r="C104" s="2"/>
      <c r="D104" s="48"/>
      <c r="E104" s="3" t="s">
        <v>23</v>
      </c>
      <c r="F104" s="5">
        <v>8800485</v>
      </c>
      <c r="G104" s="7">
        <v>0</v>
      </c>
      <c r="H104" s="5">
        <v>5298174</v>
      </c>
    </row>
    <row r="105" spans="1:8" x14ac:dyDescent="0.25">
      <c r="A105" s="304">
        <v>34</v>
      </c>
      <c r="B105" s="2">
        <v>34</v>
      </c>
      <c r="C105" s="2">
        <v>1467</v>
      </c>
      <c r="D105" s="48" t="s">
        <v>58</v>
      </c>
      <c r="E105" s="4" t="s">
        <v>21</v>
      </c>
      <c r="F105" s="6">
        <v>43324</v>
      </c>
      <c r="G105" s="8">
        <v>0</v>
      </c>
      <c r="H105" s="8">
        <v>0</v>
      </c>
    </row>
    <row r="106" spans="1:8" x14ac:dyDescent="0.25">
      <c r="A106" s="306"/>
      <c r="B106" s="2"/>
      <c r="C106" s="2"/>
      <c r="D106" s="48"/>
      <c r="E106" s="3" t="s">
        <v>23</v>
      </c>
      <c r="F106" s="5">
        <v>43324</v>
      </c>
      <c r="G106" s="7">
        <v>0</v>
      </c>
      <c r="H106" s="7">
        <v>0</v>
      </c>
    </row>
    <row r="107" spans="1:8" s="187" customFormat="1" x14ac:dyDescent="0.25">
      <c r="A107" s="363">
        <v>35</v>
      </c>
      <c r="B107" s="183">
        <v>34</v>
      </c>
      <c r="C107" s="183">
        <v>1500</v>
      </c>
      <c r="D107" s="223" t="s">
        <v>59</v>
      </c>
      <c r="E107" s="184" t="s">
        <v>21</v>
      </c>
      <c r="F107" s="185">
        <v>54352</v>
      </c>
      <c r="G107" s="186">
        <v>0</v>
      </c>
      <c r="H107" s="186">
        <v>0</v>
      </c>
    </row>
    <row r="108" spans="1:8" s="187" customFormat="1" x14ac:dyDescent="0.25">
      <c r="A108" s="365"/>
      <c r="B108" s="183"/>
      <c r="C108" s="183"/>
      <c r="D108" s="223"/>
      <c r="E108" s="188" t="s">
        <v>22</v>
      </c>
      <c r="F108" s="189">
        <v>54352</v>
      </c>
      <c r="G108" s="190">
        <v>0</v>
      </c>
      <c r="H108" s="190">
        <v>0</v>
      </c>
    </row>
    <row r="109" spans="1:8" ht="30" x14ac:dyDescent="0.25">
      <c r="A109" s="304">
        <v>36</v>
      </c>
      <c r="B109" s="2">
        <v>34</v>
      </c>
      <c r="C109" s="2">
        <v>1501</v>
      </c>
      <c r="D109" s="48" t="s">
        <v>60</v>
      </c>
      <c r="E109" s="4" t="s">
        <v>21</v>
      </c>
      <c r="F109" s="6">
        <v>259670</v>
      </c>
      <c r="G109" s="8">
        <v>0</v>
      </c>
      <c r="H109" s="8">
        <v>0</v>
      </c>
    </row>
    <row r="110" spans="1:8" x14ac:dyDescent="0.25">
      <c r="A110" s="305"/>
      <c r="B110" s="2"/>
      <c r="C110" s="2"/>
      <c r="D110" s="48"/>
      <c r="E110" s="3" t="s">
        <v>22</v>
      </c>
      <c r="F110" s="5">
        <v>203478</v>
      </c>
      <c r="G110" s="7">
        <v>0</v>
      </c>
      <c r="H110" s="7">
        <v>0</v>
      </c>
    </row>
    <row r="111" spans="1:8" x14ac:dyDescent="0.25">
      <c r="A111" s="306"/>
      <c r="B111" s="2"/>
      <c r="C111" s="2"/>
      <c r="D111" s="48"/>
      <c r="E111" s="3" t="s">
        <v>23</v>
      </c>
      <c r="F111" s="5">
        <v>56192</v>
      </c>
      <c r="G111" s="7">
        <v>0</v>
      </c>
      <c r="H111" s="7">
        <v>0</v>
      </c>
    </row>
    <row r="112" spans="1:8" x14ac:dyDescent="0.25">
      <c r="A112" s="304">
        <v>37</v>
      </c>
      <c r="B112" s="2">
        <v>34</v>
      </c>
      <c r="C112" s="2">
        <v>2371</v>
      </c>
      <c r="D112" s="48" t="s">
        <v>61</v>
      </c>
      <c r="E112" s="4" t="s">
        <v>21</v>
      </c>
      <c r="F112" s="6">
        <v>964068</v>
      </c>
      <c r="G112" s="8">
        <v>0</v>
      </c>
      <c r="H112" s="8">
        <v>0</v>
      </c>
    </row>
    <row r="113" spans="1:8" x14ac:dyDescent="0.25">
      <c r="A113" s="305"/>
      <c r="B113" s="2"/>
      <c r="C113" s="2"/>
      <c r="D113" s="48"/>
      <c r="E113" s="3" t="s">
        <v>35</v>
      </c>
      <c r="F113" s="5">
        <v>940642</v>
      </c>
      <c r="G113" s="7">
        <v>0</v>
      </c>
      <c r="H113" s="7">
        <v>0</v>
      </c>
    </row>
    <row r="114" spans="1:8" x14ac:dyDescent="0.25">
      <c r="A114" s="305"/>
      <c r="B114" s="2"/>
      <c r="C114" s="2"/>
      <c r="D114" s="48"/>
      <c r="E114" s="3" t="s">
        <v>22</v>
      </c>
      <c r="F114" s="5">
        <v>22302</v>
      </c>
      <c r="G114" s="7">
        <v>0</v>
      </c>
      <c r="H114" s="7">
        <v>0</v>
      </c>
    </row>
    <row r="115" spans="1:8" x14ac:dyDescent="0.25">
      <c r="A115" s="306"/>
      <c r="B115" s="2"/>
      <c r="C115" s="2"/>
      <c r="D115" s="48"/>
      <c r="E115" s="3" t="s">
        <v>23</v>
      </c>
      <c r="F115" s="5">
        <v>1124</v>
      </c>
      <c r="G115" s="7">
        <v>0</v>
      </c>
      <c r="H115" s="7">
        <v>0</v>
      </c>
    </row>
    <row r="116" spans="1:8" x14ac:dyDescent="0.25">
      <c r="A116" s="304">
        <v>38</v>
      </c>
      <c r="B116" s="2">
        <v>34</v>
      </c>
      <c r="C116" s="2">
        <v>2372</v>
      </c>
      <c r="D116" s="48" t="s">
        <v>62</v>
      </c>
      <c r="E116" s="4" t="s">
        <v>21</v>
      </c>
      <c r="F116" s="6">
        <v>985968</v>
      </c>
      <c r="G116" s="8">
        <v>0</v>
      </c>
      <c r="H116" s="8">
        <v>0</v>
      </c>
    </row>
    <row r="117" spans="1:8" x14ac:dyDescent="0.25">
      <c r="A117" s="305"/>
      <c r="B117" s="2"/>
      <c r="C117" s="2"/>
      <c r="D117" s="48"/>
      <c r="E117" s="3" t="s">
        <v>34</v>
      </c>
      <c r="F117" s="5">
        <v>339600</v>
      </c>
      <c r="G117" s="7">
        <v>0</v>
      </c>
      <c r="H117" s="7">
        <v>0</v>
      </c>
    </row>
    <row r="118" spans="1:8" x14ac:dyDescent="0.25">
      <c r="A118" s="305"/>
      <c r="B118" s="2"/>
      <c r="C118" s="2"/>
      <c r="D118" s="48"/>
      <c r="E118" s="3" t="s">
        <v>35</v>
      </c>
      <c r="F118" s="5">
        <v>433520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48"/>
      <c r="E119" s="3" t="s">
        <v>22</v>
      </c>
      <c r="F119" s="5">
        <v>207195</v>
      </c>
      <c r="G119" s="7">
        <v>0</v>
      </c>
      <c r="H119" s="7">
        <v>0</v>
      </c>
    </row>
    <row r="120" spans="1:8" x14ac:dyDescent="0.25">
      <c r="A120" s="306"/>
      <c r="B120" s="2"/>
      <c r="C120" s="2"/>
      <c r="D120" s="48"/>
      <c r="E120" s="3" t="s">
        <v>23</v>
      </c>
      <c r="F120" s="5">
        <v>5653</v>
      </c>
      <c r="G120" s="7">
        <v>0</v>
      </c>
      <c r="H120" s="7">
        <v>0</v>
      </c>
    </row>
    <row r="121" spans="1:8" x14ac:dyDescent="0.25">
      <c r="A121" s="304">
        <v>39</v>
      </c>
      <c r="B121" s="2">
        <v>34</v>
      </c>
      <c r="C121" s="2">
        <v>2374</v>
      </c>
      <c r="D121" s="48" t="s">
        <v>63</v>
      </c>
      <c r="E121" s="4" t="s">
        <v>21</v>
      </c>
      <c r="F121" s="6">
        <v>2260620</v>
      </c>
      <c r="G121" s="8">
        <v>0</v>
      </c>
      <c r="H121" s="8">
        <v>0</v>
      </c>
    </row>
    <row r="122" spans="1:8" x14ac:dyDescent="0.25">
      <c r="A122" s="305"/>
      <c r="B122" s="2"/>
      <c r="C122" s="2"/>
      <c r="D122" s="48"/>
      <c r="E122" s="3" t="s">
        <v>34</v>
      </c>
      <c r="F122" s="5">
        <v>501192</v>
      </c>
      <c r="G122" s="7">
        <v>0</v>
      </c>
      <c r="H122" s="7">
        <v>0</v>
      </c>
    </row>
    <row r="123" spans="1:8" x14ac:dyDescent="0.25">
      <c r="A123" s="305"/>
      <c r="B123" s="2"/>
      <c r="C123" s="2"/>
      <c r="D123" s="48"/>
      <c r="E123" s="3" t="s">
        <v>22</v>
      </c>
      <c r="F123" s="5">
        <v>1614843</v>
      </c>
      <c r="G123" s="7">
        <v>0</v>
      </c>
      <c r="H123" s="7">
        <v>0</v>
      </c>
    </row>
    <row r="124" spans="1:8" x14ac:dyDescent="0.25">
      <c r="A124" s="306"/>
      <c r="B124" s="2"/>
      <c r="C124" s="2"/>
      <c r="D124" s="48"/>
      <c r="E124" s="3" t="s">
        <v>23</v>
      </c>
      <c r="F124" s="5">
        <v>144585</v>
      </c>
      <c r="G124" s="7">
        <v>0</v>
      </c>
      <c r="H124" s="7">
        <v>0</v>
      </c>
    </row>
    <row r="125" spans="1:8" x14ac:dyDescent="0.25">
      <c r="A125" s="304">
        <v>40</v>
      </c>
      <c r="B125" s="2">
        <v>34</v>
      </c>
      <c r="C125" s="2">
        <v>2375</v>
      </c>
      <c r="D125" s="48" t="s">
        <v>64</v>
      </c>
      <c r="E125" s="4" t="s">
        <v>21</v>
      </c>
      <c r="F125" s="6">
        <v>296202</v>
      </c>
      <c r="G125" s="8">
        <v>0</v>
      </c>
      <c r="H125" s="8">
        <v>0</v>
      </c>
    </row>
    <row r="126" spans="1:8" x14ac:dyDescent="0.25">
      <c r="A126" s="305"/>
      <c r="B126" s="2"/>
      <c r="C126" s="2"/>
      <c r="D126" s="48"/>
      <c r="E126" s="3" t="s">
        <v>35</v>
      </c>
      <c r="F126" s="5">
        <v>287756</v>
      </c>
      <c r="G126" s="7">
        <v>0</v>
      </c>
      <c r="H126" s="7">
        <v>0</v>
      </c>
    </row>
    <row r="127" spans="1:8" x14ac:dyDescent="0.25">
      <c r="A127" s="305"/>
      <c r="B127" s="2"/>
      <c r="C127" s="2"/>
      <c r="D127" s="48"/>
      <c r="E127" s="3" t="s">
        <v>22</v>
      </c>
      <c r="F127" s="5">
        <v>2344</v>
      </c>
      <c r="G127" s="7">
        <v>0</v>
      </c>
      <c r="H127" s="7">
        <v>0</v>
      </c>
    </row>
    <row r="128" spans="1:8" x14ac:dyDescent="0.25">
      <c r="A128" s="306"/>
      <c r="B128" s="2"/>
      <c r="C128" s="2"/>
      <c r="D128" s="48"/>
      <c r="E128" s="3" t="s">
        <v>23</v>
      </c>
      <c r="F128" s="5">
        <v>6102</v>
      </c>
      <c r="G128" s="7">
        <v>0</v>
      </c>
      <c r="H128" s="7">
        <v>0</v>
      </c>
    </row>
    <row r="129" spans="1:8" x14ac:dyDescent="0.25">
      <c r="A129" s="304">
        <v>41</v>
      </c>
      <c r="B129" s="2">
        <v>34</v>
      </c>
      <c r="C129" s="2">
        <v>5792</v>
      </c>
      <c r="D129" s="48" t="s">
        <v>65</v>
      </c>
      <c r="E129" s="4" t="s">
        <v>21</v>
      </c>
      <c r="F129" s="6">
        <v>276123</v>
      </c>
      <c r="G129" s="8">
        <v>0</v>
      </c>
      <c r="H129" s="6">
        <v>53364</v>
      </c>
    </row>
    <row r="130" spans="1:8" x14ac:dyDescent="0.25">
      <c r="A130" s="305"/>
      <c r="B130" s="2"/>
      <c r="C130" s="2"/>
      <c r="D130" s="48"/>
      <c r="E130" s="3" t="s">
        <v>22</v>
      </c>
      <c r="F130" s="5">
        <v>158425</v>
      </c>
      <c r="G130" s="7">
        <v>0</v>
      </c>
      <c r="H130" s="7">
        <v>0</v>
      </c>
    </row>
    <row r="131" spans="1:8" x14ac:dyDescent="0.25">
      <c r="A131" s="305"/>
      <c r="B131" s="2"/>
      <c r="C131" s="2"/>
      <c r="D131" s="48"/>
      <c r="E131" s="3" t="s">
        <v>23</v>
      </c>
      <c r="F131" s="5">
        <v>117698</v>
      </c>
      <c r="G131" s="7">
        <v>0</v>
      </c>
      <c r="H131" s="5">
        <v>53364</v>
      </c>
    </row>
    <row r="132" spans="1:8" x14ac:dyDescent="0.25">
      <c r="A132" s="297">
        <v>42</v>
      </c>
      <c r="B132" s="209">
        <v>36</v>
      </c>
      <c r="C132" s="2">
        <v>270</v>
      </c>
      <c r="D132" s="48" t="s">
        <v>66</v>
      </c>
      <c r="E132" s="4" t="s">
        <v>21</v>
      </c>
      <c r="F132" s="6">
        <v>1512632</v>
      </c>
      <c r="G132" s="8">
        <v>0</v>
      </c>
      <c r="H132" s="6">
        <v>22557</v>
      </c>
    </row>
    <row r="133" spans="1:8" x14ac:dyDescent="0.25">
      <c r="A133" s="298"/>
      <c r="B133" s="209"/>
      <c r="C133" s="2"/>
      <c r="D133" s="48"/>
      <c r="E133" s="3" t="s">
        <v>34</v>
      </c>
      <c r="F133" s="5">
        <v>1482510</v>
      </c>
      <c r="G133" s="7">
        <v>0</v>
      </c>
      <c r="H133" s="7">
        <v>0</v>
      </c>
    </row>
    <row r="134" spans="1:8" x14ac:dyDescent="0.25">
      <c r="A134" s="299"/>
      <c r="B134" s="210"/>
      <c r="C134" s="49"/>
      <c r="D134" s="50"/>
      <c r="E134" s="191" t="s">
        <v>22</v>
      </c>
      <c r="F134" s="192">
        <v>2280</v>
      </c>
      <c r="G134" s="193">
        <v>0</v>
      </c>
      <c r="H134" s="193">
        <v>0</v>
      </c>
    </row>
    <row r="135" spans="1:8" s="198" customFormat="1" ht="30" x14ac:dyDescent="0.25">
      <c r="A135" s="297">
        <v>43</v>
      </c>
      <c r="B135" s="211">
        <v>36</v>
      </c>
      <c r="C135" s="194">
        <v>362</v>
      </c>
      <c r="D135" s="224" t="s">
        <v>67</v>
      </c>
      <c r="E135" s="195" t="s">
        <v>21</v>
      </c>
      <c r="F135" s="196">
        <v>1162337</v>
      </c>
      <c r="G135" s="197">
        <v>0</v>
      </c>
      <c r="H135" s="196">
        <v>792239</v>
      </c>
    </row>
    <row r="136" spans="1:8" s="198" customFormat="1" ht="13.5" customHeight="1" x14ac:dyDescent="0.25">
      <c r="A136" s="298"/>
      <c r="B136" s="211"/>
      <c r="C136" s="194"/>
      <c r="D136" s="224"/>
      <c r="E136" s="202" t="s">
        <v>22</v>
      </c>
      <c r="F136" s="203">
        <v>218750</v>
      </c>
      <c r="G136" s="204">
        <v>0</v>
      </c>
      <c r="H136" s="204">
        <v>0</v>
      </c>
    </row>
    <row r="137" spans="1:8" s="198" customFormat="1" x14ac:dyDescent="0.25">
      <c r="A137" s="298"/>
      <c r="B137" s="211"/>
      <c r="C137" s="194"/>
      <c r="D137" s="224"/>
      <c r="E137" s="202" t="s">
        <v>23</v>
      </c>
      <c r="F137" s="203">
        <v>943587</v>
      </c>
      <c r="G137" s="204">
        <v>0</v>
      </c>
      <c r="H137" s="203">
        <v>792239</v>
      </c>
    </row>
    <row r="138" spans="1:8" s="208" customFormat="1" x14ac:dyDescent="0.25">
      <c r="A138" s="299"/>
      <c r="B138" s="212"/>
      <c r="C138" s="51"/>
      <c r="D138" s="52"/>
      <c r="E138" s="205" t="s">
        <v>23</v>
      </c>
      <c r="F138" s="206">
        <v>27842</v>
      </c>
      <c r="G138" s="207">
        <v>0</v>
      </c>
      <c r="H138" s="206">
        <v>22557</v>
      </c>
    </row>
    <row r="139" spans="1:8" x14ac:dyDescent="0.25">
      <c r="A139" s="305">
        <v>44</v>
      </c>
      <c r="B139" s="56">
        <v>52</v>
      </c>
      <c r="C139" s="56">
        <v>3025</v>
      </c>
      <c r="D139" s="225" t="s">
        <v>68</v>
      </c>
      <c r="E139" s="199" t="s">
        <v>21</v>
      </c>
      <c r="F139" s="200">
        <v>7435123</v>
      </c>
      <c r="G139" s="201">
        <v>0</v>
      </c>
      <c r="H139" s="200">
        <v>145898</v>
      </c>
    </row>
    <row r="140" spans="1:8" x14ac:dyDescent="0.25">
      <c r="A140" s="305"/>
      <c r="B140" s="2"/>
      <c r="C140" s="2"/>
      <c r="D140" s="48"/>
      <c r="E140" s="3" t="s">
        <v>34</v>
      </c>
      <c r="F140" s="5">
        <v>4445737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48"/>
      <c r="E141" s="3" t="s">
        <v>35</v>
      </c>
      <c r="F141" s="5">
        <v>99162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48"/>
      <c r="E142" s="3" t="s">
        <v>22</v>
      </c>
      <c r="F142" s="5">
        <v>2742352</v>
      </c>
      <c r="G142" s="7">
        <v>0</v>
      </c>
      <c r="H142" s="7">
        <v>0</v>
      </c>
    </row>
    <row r="143" spans="1:8" x14ac:dyDescent="0.25">
      <c r="A143" s="306"/>
      <c r="B143" s="2"/>
      <c r="C143" s="2"/>
      <c r="D143" s="48"/>
      <c r="E143" s="3" t="s">
        <v>23</v>
      </c>
      <c r="F143" s="5">
        <v>147872</v>
      </c>
      <c r="G143" s="7">
        <v>0</v>
      </c>
      <c r="H143" s="5">
        <v>145898</v>
      </c>
    </row>
    <row r="144" spans="1:8" s="187" customFormat="1" ht="30" x14ac:dyDescent="0.25">
      <c r="A144" s="363">
        <v>45</v>
      </c>
      <c r="B144" s="183">
        <v>57</v>
      </c>
      <c r="C144" s="183">
        <v>761</v>
      </c>
      <c r="D144" s="223" t="s">
        <v>69</v>
      </c>
      <c r="E144" s="184" t="s">
        <v>21</v>
      </c>
      <c r="F144" s="185">
        <v>730324</v>
      </c>
      <c r="G144" s="186">
        <v>0</v>
      </c>
      <c r="H144" s="185">
        <v>74546</v>
      </c>
    </row>
    <row r="145" spans="1:8" s="187" customFormat="1" x14ac:dyDescent="0.25">
      <c r="A145" s="364"/>
      <c r="B145" s="183"/>
      <c r="C145" s="183"/>
      <c r="D145" s="223"/>
      <c r="E145" s="188" t="s">
        <v>34</v>
      </c>
      <c r="F145" s="189">
        <v>4808</v>
      </c>
      <c r="G145" s="190">
        <v>0</v>
      </c>
      <c r="H145" s="190">
        <v>0</v>
      </c>
    </row>
    <row r="146" spans="1:8" s="187" customFormat="1" x14ac:dyDescent="0.25">
      <c r="A146" s="364"/>
      <c r="B146" s="183"/>
      <c r="C146" s="183"/>
      <c r="D146" s="223"/>
      <c r="E146" s="188" t="s">
        <v>22</v>
      </c>
      <c r="F146" s="189">
        <v>646366</v>
      </c>
      <c r="G146" s="190">
        <v>0</v>
      </c>
      <c r="H146" s="190">
        <v>0</v>
      </c>
    </row>
    <row r="147" spans="1:8" s="187" customFormat="1" x14ac:dyDescent="0.25">
      <c r="A147" s="365"/>
      <c r="B147" s="183"/>
      <c r="C147" s="183"/>
      <c r="D147" s="223"/>
      <c r="E147" s="188" t="s">
        <v>23</v>
      </c>
      <c r="F147" s="189">
        <v>79150</v>
      </c>
      <c r="G147" s="190">
        <v>0</v>
      </c>
      <c r="H147" s="189">
        <v>74546</v>
      </c>
    </row>
    <row r="148" spans="1:8" x14ac:dyDescent="0.25">
      <c r="A148" s="304">
        <v>46</v>
      </c>
      <c r="B148" s="2">
        <v>59</v>
      </c>
      <c r="C148" s="2">
        <v>3001</v>
      </c>
      <c r="D148" s="48" t="s">
        <v>70</v>
      </c>
      <c r="E148" s="4" t="s">
        <v>21</v>
      </c>
      <c r="F148" s="6">
        <v>3339849</v>
      </c>
      <c r="G148" s="8">
        <v>0</v>
      </c>
      <c r="H148" s="6">
        <v>1152202</v>
      </c>
    </row>
    <row r="149" spans="1:8" x14ac:dyDescent="0.25">
      <c r="A149" s="305"/>
      <c r="B149" s="2"/>
      <c r="C149" s="2"/>
      <c r="D149" s="48"/>
      <c r="E149" s="3" t="s">
        <v>22</v>
      </c>
      <c r="F149" s="5">
        <v>1629695</v>
      </c>
      <c r="G149" s="7">
        <v>0</v>
      </c>
      <c r="H149" s="7">
        <v>0</v>
      </c>
    </row>
    <row r="150" spans="1:8" x14ac:dyDescent="0.25">
      <c r="A150" s="306"/>
      <c r="B150" s="2"/>
      <c r="C150" s="2"/>
      <c r="D150" s="48"/>
      <c r="E150" s="3" t="s">
        <v>23</v>
      </c>
      <c r="F150" s="5">
        <v>1710154</v>
      </c>
      <c r="G150" s="7">
        <v>0</v>
      </c>
      <c r="H150" s="5">
        <v>1152202</v>
      </c>
    </row>
    <row r="151" spans="1:8" ht="30" x14ac:dyDescent="0.25">
      <c r="A151" s="304">
        <v>47</v>
      </c>
      <c r="B151" s="2">
        <v>71</v>
      </c>
      <c r="C151" s="2">
        <v>4009</v>
      </c>
      <c r="D151" s="48" t="s">
        <v>71</v>
      </c>
      <c r="E151" s="4" t="s">
        <v>21</v>
      </c>
      <c r="F151" s="6">
        <v>8028416</v>
      </c>
      <c r="G151" s="8">
        <v>0</v>
      </c>
      <c r="H151" s="8">
        <v>0</v>
      </c>
    </row>
    <row r="152" spans="1:8" x14ac:dyDescent="0.25">
      <c r="A152" s="305"/>
      <c r="B152" s="2"/>
      <c r="C152" s="2"/>
      <c r="D152" s="48"/>
      <c r="E152" s="3" t="s">
        <v>34</v>
      </c>
      <c r="F152" s="5">
        <v>2202562</v>
      </c>
      <c r="G152" s="7">
        <v>0</v>
      </c>
      <c r="H152" s="7">
        <v>0</v>
      </c>
    </row>
    <row r="153" spans="1:8" x14ac:dyDescent="0.25">
      <c r="A153" s="305"/>
      <c r="B153" s="2"/>
      <c r="C153" s="2"/>
      <c r="D153" s="48"/>
      <c r="E153" s="3" t="s">
        <v>35</v>
      </c>
      <c r="F153" s="5">
        <v>2351187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48"/>
      <c r="E154" s="3" t="s">
        <v>22</v>
      </c>
      <c r="F154" s="5">
        <v>3439933</v>
      </c>
      <c r="G154" s="7">
        <v>0</v>
      </c>
      <c r="H154" s="7">
        <v>0</v>
      </c>
    </row>
    <row r="155" spans="1:8" x14ac:dyDescent="0.25">
      <c r="A155" s="306"/>
      <c r="B155" s="2"/>
      <c r="C155" s="2"/>
      <c r="D155" s="48"/>
      <c r="E155" s="3" t="s">
        <v>23</v>
      </c>
      <c r="F155" s="5">
        <v>34734</v>
      </c>
      <c r="G155" s="7">
        <v>0</v>
      </c>
      <c r="H155" s="7">
        <v>0</v>
      </c>
    </row>
    <row r="156" spans="1:8" x14ac:dyDescent="0.25">
      <c r="A156" s="304">
        <v>48</v>
      </c>
      <c r="B156" s="2">
        <v>71</v>
      </c>
      <c r="C156" s="2">
        <v>4010</v>
      </c>
      <c r="D156" s="48" t="s">
        <v>72</v>
      </c>
      <c r="E156" s="4" t="s">
        <v>21</v>
      </c>
      <c r="F156" s="6">
        <v>627279</v>
      </c>
      <c r="G156" s="8">
        <v>0</v>
      </c>
      <c r="H156" s="6">
        <v>410782</v>
      </c>
    </row>
    <row r="157" spans="1:8" x14ac:dyDescent="0.25">
      <c r="A157" s="305"/>
      <c r="B157" s="2"/>
      <c r="C157" s="2"/>
      <c r="D157" s="48"/>
      <c r="E157" s="3" t="s">
        <v>22</v>
      </c>
      <c r="F157" s="5">
        <v>101225</v>
      </c>
      <c r="G157" s="7">
        <v>0</v>
      </c>
      <c r="H157" s="7">
        <v>0</v>
      </c>
    </row>
    <row r="158" spans="1:8" x14ac:dyDescent="0.25">
      <c r="A158" s="306"/>
      <c r="B158" s="2"/>
      <c r="C158" s="2"/>
      <c r="D158" s="48"/>
      <c r="E158" s="3" t="s">
        <v>23</v>
      </c>
      <c r="F158" s="5">
        <v>526054</v>
      </c>
      <c r="G158" s="7">
        <v>0</v>
      </c>
      <c r="H158" s="5">
        <v>410782</v>
      </c>
    </row>
    <row r="159" spans="1:8" x14ac:dyDescent="0.25">
      <c r="A159" s="304">
        <v>49</v>
      </c>
      <c r="B159" s="2">
        <v>71</v>
      </c>
      <c r="C159" s="2">
        <v>4026</v>
      </c>
      <c r="D159" s="48" t="s">
        <v>136</v>
      </c>
      <c r="E159" s="4" t="s">
        <v>21</v>
      </c>
      <c r="F159" s="6">
        <v>45307</v>
      </c>
      <c r="G159" s="8">
        <v>0</v>
      </c>
      <c r="H159" s="8">
        <v>0</v>
      </c>
    </row>
    <row r="160" spans="1:8" x14ac:dyDescent="0.25">
      <c r="A160" s="306"/>
      <c r="B160" s="2"/>
      <c r="C160" s="2"/>
      <c r="D160" s="48"/>
      <c r="E160" s="3" t="s">
        <v>22</v>
      </c>
      <c r="F160" s="5">
        <v>45307</v>
      </c>
      <c r="G160" s="7">
        <v>0</v>
      </c>
      <c r="H160" s="7">
        <v>0</v>
      </c>
    </row>
    <row r="161" spans="1:8" x14ac:dyDescent="0.25">
      <c r="A161" s="304">
        <v>50</v>
      </c>
      <c r="B161" s="2">
        <v>71</v>
      </c>
      <c r="C161" s="2">
        <v>4102</v>
      </c>
      <c r="D161" s="48" t="s">
        <v>73</v>
      </c>
      <c r="E161" s="4" t="s">
        <v>21</v>
      </c>
      <c r="F161" s="6">
        <v>3379449</v>
      </c>
      <c r="G161" s="8">
        <v>0</v>
      </c>
      <c r="H161" s="6">
        <v>3453</v>
      </c>
    </row>
    <row r="162" spans="1:8" x14ac:dyDescent="0.25">
      <c r="A162" s="305"/>
      <c r="B162" s="2"/>
      <c r="C162" s="2"/>
      <c r="D162" s="48"/>
      <c r="E162" s="3" t="s">
        <v>35</v>
      </c>
      <c r="F162" s="5">
        <v>1907776</v>
      </c>
      <c r="G162" s="7">
        <v>0</v>
      </c>
      <c r="H162" s="7">
        <v>0</v>
      </c>
    </row>
    <row r="163" spans="1:8" x14ac:dyDescent="0.25">
      <c r="A163" s="305"/>
      <c r="B163" s="2"/>
      <c r="C163" s="2"/>
      <c r="D163" s="48"/>
      <c r="E163" s="3" t="s">
        <v>22</v>
      </c>
      <c r="F163" s="5">
        <v>1468220</v>
      </c>
      <c r="G163" s="7">
        <v>0</v>
      </c>
      <c r="H163" s="7">
        <v>0</v>
      </c>
    </row>
    <row r="164" spans="1:8" x14ac:dyDescent="0.25">
      <c r="A164" s="306"/>
      <c r="B164" s="2"/>
      <c r="C164" s="2"/>
      <c r="D164" s="48"/>
      <c r="E164" s="3" t="s">
        <v>23</v>
      </c>
      <c r="F164" s="5">
        <v>3453</v>
      </c>
      <c r="G164" s="7">
        <v>0</v>
      </c>
      <c r="H164" s="5">
        <v>3453</v>
      </c>
    </row>
    <row r="165" spans="1:8" x14ac:dyDescent="0.25">
      <c r="A165" s="304">
        <v>51</v>
      </c>
      <c r="B165" s="2">
        <v>71</v>
      </c>
      <c r="C165" s="2">
        <v>4103</v>
      </c>
      <c r="D165" s="48" t="s">
        <v>74</v>
      </c>
      <c r="E165" s="4" t="s">
        <v>21</v>
      </c>
      <c r="F165" s="6">
        <v>107814</v>
      </c>
      <c r="G165" s="8">
        <v>0</v>
      </c>
      <c r="H165" s="6">
        <v>31891</v>
      </c>
    </row>
    <row r="166" spans="1:8" x14ac:dyDescent="0.25">
      <c r="A166" s="305"/>
      <c r="B166" s="2"/>
      <c r="C166" s="2"/>
      <c r="D166" s="48"/>
      <c r="E166" s="3" t="s">
        <v>22</v>
      </c>
      <c r="F166" s="5">
        <v>42503</v>
      </c>
      <c r="G166" s="7">
        <v>0</v>
      </c>
      <c r="H166" s="7">
        <v>0</v>
      </c>
    </row>
    <row r="167" spans="1:8" x14ac:dyDescent="0.25">
      <c r="A167" s="306"/>
      <c r="B167" s="2"/>
      <c r="C167" s="2"/>
      <c r="D167" s="48"/>
      <c r="E167" s="3" t="s">
        <v>23</v>
      </c>
      <c r="F167" s="5">
        <v>65311</v>
      </c>
      <c r="G167" s="7">
        <v>0</v>
      </c>
      <c r="H167" s="5">
        <v>31891</v>
      </c>
    </row>
    <row r="168" spans="1:8" x14ac:dyDescent="0.25">
      <c r="A168" s="304">
        <v>52</v>
      </c>
      <c r="B168" s="2">
        <v>71</v>
      </c>
      <c r="C168" s="2">
        <v>4104</v>
      </c>
      <c r="D168" s="48" t="s">
        <v>75</v>
      </c>
      <c r="E168" s="4" t="s">
        <v>21</v>
      </c>
      <c r="F168" s="6">
        <v>90174</v>
      </c>
      <c r="G168" s="8">
        <v>0</v>
      </c>
      <c r="H168" s="8">
        <v>0</v>
      </c>
    </row>
    <row r="169" spans="1:8" x14ac:dyDescent="0.25">
      <c r="A169" s="306"/>
      <c r="B169" s="2"/>
      <c r="C169" s="2"/>
      <c r="D169" s="48"/>
      <c r="E169" s="3" t="s">
        <v>22</v>
      </c>
      <c r="F169" s="5">
        <v>90174</v>
      </c>
      <c r="G169" s="7">
        <v>0</v>
      </c>
      <c r="H169" s="7">
        <v>0</v>
      </c>
    </row>
    <row r="170" spans="1:8" x14ac:dyDescent="0.25">
      <c r="A170" s="304">
        <v>53</v>
      </c>
      <c r="B170" s="2">
        <v>71</v>
      </c>
      <c r="C170" s="2">
        <v>4106</v>
      </c>
      <c r="D170" s="48" t="s">
        <v>76</v>
      </c>
      <c r="E170" s="4" t="s">
        <v>21</v>
      </c>
      <c r="F170" s="6">
        <v>801534</v>
      </c>
      <c r="G170" s="8">
        <v>0</v>
      </c>
      <c r="H170" s="8">
        <v>0</v>
      </c>
    </row>
    <row r="171" spans="1:8" x14ac:dyDescent="0.25">
      <c r="A171" s="306"/>
      <c r="B171" s="2"/>
      <c r="C171" s="2"/>
      <c r="D171" s="48"/>
      <c r="E171" s="3" t="s">
        <v>22</v>
      </c>
      <c r="F171" s="5">
        <v>801534</v>
      </c>
      <c r="G171" s="7">
        <v>0</v>
      </c>
      <c r="H171" s="7">
        <v>0</v>
      </c>
    </row>
    <row r="172" spans="1:8" s="187" customFormat="1" x14ac:dyDescent="0.25">
      <c r="A172" s="363">
        <v>54</v>
      </c>
      <c r="B172" s="183">
        <v>74</v>
      </c>
      <c r="C172" s="183">
        <v>4095</v>
      </c>
      <c r="D172" s="223" t="s">
        <v>77</v>
      </c>
      <c r="E172" s="184" t="s">
        <v>21</v>
      </c>
      <c r="F172" s="185">
        <v>5832138</v>
      </c>
      <c r="G172" s="186">
        <v>0</v>
      </c>
      <c r="H172" s="185">
        <v>4021014</v>
      </c>
    </row>
    <row r="173" spans="1:8" s="187" customFormat="1" x14ac:dyDescent="0.25">
      <c r="A173" s="364"/>
      <c r="B173" s="183"/>
      <c r="C173" s="183"/>
      <c r="D173" s="223"/>
      <c r="E173" s="188" t="s">
        <v>22</v>
      </c>
      <c r="F173" s="189">
        <v>1182059</v>
      </c>
      <c r="G173" s="190">
        <v>0</v>
      </c>
      <c r="H173" s="190">
        <v>0</v>
      </c>
    </row>
    <row r="174" spans="1:8" s="187" customFormat="1" x14ac:dyDescent="0.25">
      <c r="A174" s="365"/>
      <c r="B174" s="183"/>
      <c r="C174" s="183"/>
      <c r="D174" s="223"/>
      <c r="E174" s="188" t="s">
        <v>23</v>
      </c>
      <c r="F174" s="189">
        <v>4650079</v>
      </c>
      <c r="G174" s="190">
        <v>0</v>
      </c>
      <c r="H174" s="189">
        <v>4021014</v>
      </c>
    </row>
    <row r="175" spans="1:8" x14ac:dyDescent="0.25">
      <c r="A175" s="304">
        <v>55</v>
      </c>
      <c r="B175" s="2">
        <v>74</v>
      </c>
      <c r="C175" s="2">
        <v>4097</v>
      </c>
      <c r="D175" s="48" t="s">
        <v>79</v>
      </c>
      <c r="E175" s="4" t="s">
        <v>21</v>
      </c>
      <c r="F175" s="6">
        <v>106841</v>
      </c>
      <c r="G175" s="8">
        <v>0</v>
      </c>
      <c r="H175" s="8">
        <v>0</v>
      </c>
    </row>
    <row r="176" spans="1:8" x14ac:dyDescent="0.25">
      <c r="A176" s="305"/>
      <c r="B176" s="2"/>
      <c r="C176" s="2"/>
      <c r="D176" s="48"/>
      <c r="E176" s="3" t="s">
        <v>22</v>
      </c>
      <c r="F176" s="5">
        <v>50902</v>
      </c>
      <c r="G176" s="7">
        <v>0</v>
      </c>
      <c r="H176" s="7">
        <v>0</v>
      </c>
    </row>
    <row r="177" spans="1:8" x14ac:dyDescent="0.25">
      <c r="A177" s="306"/>
      <c r="B177" s="2"/>
      <c r="C177" s="2"/>
      <c r="D177" s="48"/>
      <c r="E177" s="3" t="s">
        <v>23</v>
      </c>
      <c r="F177" s="5">
        <v>55939</v>
      </c>
      <c r="G177" s="7">
        <v>0</v>
      </c>
      <c r="H177" s="7">
        <v>0</v>
      </c>
    </row>
    <row r="178" spans="1:8" ht="30" x14ac:dyDescent="0.25">
      <c r="A178" s="304">
        <v>56</v>
      </c>
      <c r="B178" s="2">
        <v>74</v>
      </c>
      <c r="C178" s="2">
        <v>4098</v>
      </c>
      <c r="D178" s="48" t="s">
        <v>80</v>
      </c>
      <c r="E178" s="4" t="s">
        <v>21</v>
      </c>
      <c r="F178" s="6">
        <v>240469</v>
      </c>
      <c r="G178" s="8">
        <v>0</v>
      </c>
      <c r="H178" s="8">
        <v>421</v>
      </c>
    </row>
    <row r="179" spans="1:8" x14ac:dyDescent="0.25">
      <c r="A179" s="305"/>
      <c r="B179" s="2"/>
      <c r="C179" s="2"/>
      <c r="D179" s="48"/>
      <c r="E179" s="3" t="s">
        <v>22</v>
      </c>
      <c r="F179" s="5">
        <v>177454</v>
      </c>
      <c r="G179" s="7">
        <v>0</v>
      </c>
      <c r="H179" s="7">
        <v>0</v>
      </c>
    </row>
    <row r="180" spans="1:8" x14ac:dyDescent="0.25">
      <c r="A180" s="306"/>
      <c r="B180" s="2"/>
      <c r="C180" s="2"/>
      <c r="D180" s="48"/>
      <c r="E180" s="3" t="s">
        <v>23</v>
      </c>
      <c r="F180" s="5">
        <v>63015</v>
      </c>
      <c r="G180" s="7">
        <v>0</v>
      </c>
      <c r="H180" s="7">
        <v>421</v>
      </c>
    </row>
    <row r="181" spans="1:8" ht="30" x14ac:dyDescent="0.25">
      <c r="A181" s="304">
        <v>57</v>
      </c>
      <c r="B181" s="2">
        <v>74</v>
      </c>
      <c r="C181" s="2">
        <v>4099</v>
      </c>
      <c r="D181" s="48" t="s">
        <v>81</v>
      </c>
      <c r="E181" s="4" t="s">
        <v>21</v>
      </c>
      <c r="F181" s="6">
        <v>1360191</v>
      </c>
      <c r="G181" s="6">
        <v>3280</v>
      </c>
      <c r="H181" s="8">
        <v>0</v>
      </c>
    </row>
    <row r="182" spans="1:8" x14ac:dyDescent="0.25">
      <c r="A182" s="305"/>
      <c r="B182" s="2"/>
      <c r="C182" s="2"/>
      <c r="D182" s="48"/>
      <c r="E182" s="3" t="s">
        <v>34</v>
      </c>
      <c r="F182" s="5">
        <v>694128</v>
      </c>
      <c r="G182" s="5">
        <v>2640</v>
      </c>
      <c r="H182" s="7">
        <v>0</v>
      </c>
    </row>
    <row r="183" spans="1:8" x14ac:dyDescent="0.25">
      <c r="A183" s="306"/>
      <c r="B183" s="2"/>
      <c r="C183" s="2"/>
      <c r="D183" s="48"/>
      <c r="E183" s="3" t="s">
        <v>22</v>
      </c>
      <c r="F183" s="5">
        <v>666063</v>
      </c>
      <c r="G183" s="7">
        <v>640</v>
      </c>
      <c r="H183" s="7">
        <v>0</v>
      </c>
    </row>
    <row r="184" spans="1:8" x14ac:dyDescent="0.25">
      <c r="A184" s="304">
        <v>58</v>
      </c>
      <c r="B184" s="2">
        <v>75</v>
      </c>
      <c r="C184" s="2">
        <v>4008</v>
      </c>
      <c r="D184" s="48" t="s">
        <v>128</v>
      </c>
      <c r="E184" s="4" t="s">
        <v>21</v>
      </c>
      <c r="F184" s="6">
        <v>3698264</v>
      </c>
      <c r="G184" s="8">
        <v>0</v>
      </c>
      <c r="H184" s="8">
        <v>0</v>
      </c>
    </row>
    <row r="185" spans="1:8" x14ac:dyDescent="0.25">
      <c r="A185" s="305"/>
      <c r="B185" s="2"/>
      <c r="C185" s="2"/>
      <c r="D185" s="48"/>
      <c r="E185" s="3" t="s">
        <v>34</v>
      </c>
      <c r="F185" s="5">
        <v>729572</v>
      </c>
      <c r="G185" s="7">
        <v>0</v>
      </c>
      <c r="H185" s="7">
        <v>0</v>
      </c>
    </row>
    <row r="186" spans="1:8" x14ac:dyDescent="0.25">
      <c r="A186" s="305"/>
      <c r="B186" s="2"/>
      <c r="C186" s="2"/>
      <c r="D186" s="48"/>
      <c r="E186" s="3" t="s">
        <v>22</v>
      </c>
      <c r="F186" s="5">
        <v>2960250</v>
      </c>
      <c r="G186" s="7">
        <v>0</v>
      </c>
      <c r="H186" s="7">
        <v>0</v>
      </c>
    </row>
    <row r="187" spans="1:8" x14ac:dyDescent="0.25">
      <c r="A187" s="306"/>
      <c r="B187" s="2"/>
      <c r="C187" s="2"/>
      <c r="D187" s="48"/>
      <c r="E187" s="3" t="s">
        <v>23</v>
      </c>
      <c r="F187" s="5">
        <v>8442</v>
      </c>
      <c r="G187" s="7">
        <v>0</v>
      </c>
      <c r="H187" s="7">
        <v>0</v>
      </c>
    </row>
    <row r="188" spans="1:8" ht="30" x14ac:dyDescent="0.25">
      <c r="A188" s="304">
        <v>59</v>
      </c>
      <c r="B188" s="2">
        <v>75</v>
      </c>
      <c r="C188" s="2">
        <v>4018</v>
      </c>
      <c r="D188" s="48" t="s">
        <v>82</v>
      </c>
      <c r="E188" s="4" t="s">
        <v>21</v>
      </c>
      <c r="F188" s="6">
        <v>28345</v>
      </c>
      <c r="G188" s="8">
        <v>0</v>
      </c>
      <c r="H188" s="8">
        <v>0</v>
      </c>
    </row>
    <row r="189" spans="1:8" x14ac:dyDescent="0.25">
      <c r="A189" s="305"/>
      <c r="B189" s="2"/>
      <c r="C189" s="2"/>
      <c r="D189" s="48"/>
      <c r="E189" s="3" t="s">
        <v>22</v>
      </c>
      <c r="F189" s="5">
        <v>20697</v>
      </c>
      <c r="G189" s="7">
        <v>0</v>
      </c>
      <c r="H189" s="7">
        <v>0</v>
      </c>
    </row>
    <row r="190" spans="1:8" x14ac:dyDescent="0.25">
      <c r="A190" s="306"/>
      <c r="B190" s="2"/>
      <c r="C190" s="2"/>
      <c r="D190" s="48"/>
      <c r="E190" s="3" t="s">
        <v>23</v>
      </c>
      <c r="F190" s="5">
        <v>7648</v>
      </c>
      <c r="G190" s="7">
        <v>0</v>
      </c>
      <c r="H190" s="7">
        <v>0</v>
      </c>
    </row>
    <row r="191" spans="1:8" x14ac:dyDescent="0.25">
      <c r="A191" s="304">
        <v>60</v>
      </c>
      <c r="B191" s="2">
        <v>75</v>
      </c>
      <c r="C191" s="2">
        <v>4022</v>
      </c>
      <c r="D191" s="48" t="s">
        <v>83</v>
      </c>
      <c r="E191" s="4" t="s">
        <v>21</v>
      </c>
      <c r="F191" s="6">
        <v>25608</v>
      </c>
      <c r="G191" s="8">
        <v>0</v>
      </c>
      <c r="H191" s="8">
        <v>0</v>
      </c>
    </row>
    <row r="192" spans="1:8" x14ac:dyDescent="0.25">
      <c r="A192" s="306"/>
      <c r="B192" s="2"/>
      <c r="C192" s="2"/>
      <c r="D192" s="48"/>
      <c r="E192" s="3" t="s">
        <v>35</v>
      </c>
      <c r="F192" s="5">
        <v>25608</v>
      </c>
      <c r="G192" s="7">
        <v>0</v>
      </c>
      <c r="H192" s="7">
        <v>0</v>
      </c>
    </row>
    <row r="193" spans="1:8" x14ac:dyDescent="0.25">
      <c r="A193" s="304">
        <v>61</v>
      </c>
      <c r="B193" s="2">
        <v>75</v>
      </c>
      <c r="C193" s="2">
        <v>4101</v>
      </c>
      <c r="D193" s="48" t="s">
        <v>84</v>
      </c>
      <c r="E193" s="4" t="s">
        <v>21</v>
      </c>
      <c r="F193" s="6">
        <v>4353013</v>
      </c>
      <c r="G193" s="8">
        <v>0</v>
      </c>
      <c r="H193" s="6">
        <v>1963655</v>
      </c>
    </row>
    <row r="194" spans="1:8" x14ac:dyDescent="0.25">
      <c r="A194" s="305"/>
      <c r="B194" s="2"/>
      <c r="C194" s="2"/>
      <c r="D194" s="48"/>
      <c r="E194" s="3" t="s">
        <v>22</v>
      </c>
      <c r="F194" s="5">
        <v>1439812</v>
      </c>
      <c r="G194" s="7">
        <v>0</v>
      </c>
      <c r="H194" s="7">
        <v>0</v>
      </c>
    </row>
    <row r="195" spans="1:8" x14ac:dyDescent="0.25">
      <c r="A195" s="305"/>
      <c r="B195" s="2"/>
      <c r="C195" s="2"/>
      <c r="D195" s="48"/>
      <c r="E195" s="3" t="s">
        <v>23</v>
      </c>
      <c r="F195" s="5">
        <v>2913201</v>
      </c>
      <c r="G195" s="7">
        <v>0</v>
      </c>
      <c r="H195" s="5">
        <v>1963655</v>
      </c>
    </row>
    <row r="196" spans="1:8" s="187" customFormat="1" x14ac:dyDescent="0.25">
      <c r="A196" s="369">
        <v>62</v>
      </c>
      <c r="B196" s="213">
        <v>76</v>
      </c>
      <c r="C196" s="183">
        <v>4014</v>
      </c>
      <c r="D196" s="223" t="s">
        <v>85</v>
      </c>
      <c r="E196" s="184" t="s">
        <v>21</v>
      </c>
      <c r="F196" s="185">
        <v>23181621</v>
      </c>
      <c r="G196" s="186">
        <v>0</v>
      </c>
      <c r="H196" s="186">
        <v>0</v>
      </c>
    </row>
    <row r="197" spans="1:8" s="187" customFormat="1" x14ac:dyDescent="0.25">
      <c r="A197" s="369"/>
      <c r="B197" s="213"/>
      <c r="C197" s="183"/>
      <c r="D197" s="223"/>
      <c r="E197" s="188" t="s">
        <v>34</v>
      </c>
      <c r="F197" s="189">
        <v>10538384</v>
      </c>
      <c r="G197" s="190">
        <v>0</v>
      </c>
      <c r="H197" s="190">
        <v>0</v>
      </c>
    </row>
    <row r="198" spans="1:8" s="187" customFormat="1" x14ac:dyDescent="0.25">
      <c r="A198" s="369"/>
      <c r="B198" s="213"/>
      <c r="C198" s="183"/>
      <c r="D198" s="223"/>
      <c r="E198" s="188" t="s">
        <v>35</v>
      </c>
      <c r="F198" s="189">
        <v>11865672</v>
      </c>
      <c r="G198" s="190">
        <v>0</v>
      </c>
      <c r="H198" s="190">
        <v>0</v>
      </c>
    </row>
    <row r="199" spans="1:8" s="187" customFormat="1" x14ac:dyDescent="0.25">
      <c r="A199" s="369"/>
      <c r="B199" s="213"/>
      <c r="C199" s="183"/>
      <c r="D199" s="223"/>
      <c r="E199" s="188" t="s">
        <v>22</v>
      </c>
      <c r="F199" s="189">
        <v>776508</v>
      </c>
      <c r="G199" s="190">
        <v>0</v>
      </c>
      <c r="H199" s="190">
        <v>0</v>
      </c>
    </row>
    <row r="200" spans="1:8" s="187" customFormat="1" x14ac:dyDescent="0.25">
      <c r="A200" s="369"/>
      <c r="B200" s="213"/>
      <c r="C200" s="183"/>
      <c r="D200" s="223"/>
      <c r="E200" s="188" t="s">
        <v>23</v>
      </c>
      <c r="F200" s="189">
        <v>1057</v>
      </c>
      <c r="G200" s="190">
        <v>0</v>
      </c>
      <c r="H200" s="190">
        <v>0</v>
      </c>
    </row>
    <row r="201" spans="1:8" s="187" customFormat="1" x14ac:dyDescent="0.25">
      <c r="A201" s="369">
        <v>63</v>
      </c>
      <c r="B201" s="213">
        <v>76</v>
      </c>
      <c r="C201" s="183">
        <v>4016</v>
      </c>
      <c r="D201" s="223" t="s">
        <v>140</v>
      </c>
      <c r="E201" s="184" t="s">
        <v>21</v>
      </c>
      <c r="F201" s="185">
        <v>10303040</v>
      </c>
      <c r="G201" s="186">
        <v>0</v>
      </c>
      <c r="H201" s="185">
        <v>3030612</v>
      </c>
    </row>
    <row r="202" spans="1:8" s="187" customFormat="1" x14ac:dyDescent="0.25">
      <c r="A202" s="369"/>
      <c r="B202" s="213"/>
      <c r="C202" s="183"/>
      <c r="D202" s="223"/>
      <c r="E202" s="188" t="s">
        <v>22</v>
      </c>
      <c r="F202" s="189">
        <v>5609654</v>
      </c>
      <c r="G202" s="190">
        <v>0</v>
      </c>
      <c r="H202" s="190">
        <v>0</v>
      </c>
    </row>
    <row r="203" spans="1:8" s="187" customFormat="1" x14ac:dyDescent="0.25">
      <c r="A203" s="369"/>
      <c r="B203" s="213"/>
      <c r="C203" s="183"/>
      <c r="D203" s="223"/>
      <c r="E203" s="188" t="s">
        <v>23</v>
      </c>
      <c r="F203" s="189">
        <v>4693386</v>
      </c>
      <c r="G203" s="190">
        <v>0</v>
      </c>
      <c r="H203" s="189">
        <v>3030612</v>
      </c>
    </row>
    <row r="204" spans="1:8" s="187" customFormat="1" ht="30" x14ac:dyDescent="0.25">
      <c r="A204" s="369">
        <v>64</v>
      </c>
      <c r="B204" s="213">
        <v>76</v>
      </c>
      <c r="C204" s="183">
        <v>4100</v>
      </c>
      <c r="D204" s="223" t="s">
        <v>86</v>
      </c>
      <c r="E204" s="184" t="s">
        <v>21</v>
      </c>
      <c r="F204" s="185">
        <v>1627602</v>
      </c>
      <c r="G204" s="186">
        <v>0</v>
      </c>
      <c r="H204" s="186">
        <v>0</v>
      </c>
    </row>
    <row r="205" spans="1:8" s="187" customFormat="1" x14ac:dyDescent="0.25">
      <c r="A205" s="369"/>
      <c r="B205" s="213"/>
      <c r="C205" s="183"/>
      <c r="D205" s="223"/>
      <c r="E205" s="188" t="s">
        <v>22</v>
      </c>
      <c r="F205" s="189">
        <v>1627602</v>
      </c>
      <c r="G205" s="190">
        <v>0</v>
      </c>
      <c r="H205" s="190">
        <v>0</v>
      </c>
    </row>
    <row r="206" spans="1:8" x14ac:dyDescent="0.25">
      <c r="A206" s="369"/>
      <c r="B206" s="209"/>
      <c r="C206" s="2"/>
      <c r="D206" s="48"/>
      <c r="E206" s="3" t="s">
        <v>22</v>
      </c>
      <c r="F206" s="5">
        <v>1067268</v>
      </c>
      <c r="G206" s="7">
        <v>0</v>
      </c>
      <c r="H206" s="7">
        <v>0</v>
      </c>
    </row>
    <row r="207" spans="1:8" x14ac:dyDescent="0.25">
      <c r="A207" s="305">
        <v>65</v>
      </c>
      <c r="B207" s="2">
        <v>76</v>
      </c>
      <c r="C207" s="2">
        <v>4101</v>
      </c>
      <c r="D207" s="48" t="s">
        <v>87</v>
      </c>
      <c r="E207" s="4" t="s">
        <v>21</v>
      </c>
      <c r="F207" s="6">
        <v>285526</v>
      </c>
      <c r="G207" s="8">
        <v>0</v>
      </c>
      <c r="H207" s="6">
        <v>11400</v>
      </c>
    </row>
    <row r="208" spans="1:8" x14ac:dyDescent="0.25">
      <c r="A208" s="305"/>
      <c r="B208" s="2"/>
      <c r="C208" s="2"/>
      <c r="D208" s="48"/>
      <c r="E208" s="3" t="s">
        <v>22</v>
      </c>
      <c r="F208" s="5">
        <v>274068</v>
      </c>
      <c r="G208" s="7">
        <v>0</v>
      </c>
      <c r="H208" s="7">
        <v>0</v>
      </c>
    </row>
    <row r="209" spans="1:8" x14ac:dyDescent="0.25">
      <c r="A209" s="306"/>
      <c r="B209" s="2"/>
      <c r="C209" s="2"/>
      <c r="D209" s="48"/>
      <c r="E209" s="3" t="s">
        <v>23</v>
      </c>
      <c r="F209" s="5">
        <v>11458</v>
      </c>
      <c r="G209" s="7">
        <v>0</v>
      </c>
      <c r="H209" s="5">
        <v>11400</v>
      </c>
    </row>
    <row r="210" spans="1:8" s="187" customFormat="1" x14ac:dyDescent="0.25">
      <c r="A210" s="363">
        <v>66</v>
      </c>
      <c r="B210" s="183">
        <v>92</v>
      </c>
      <c r="C210" s="183">
        <v>1000</v>
      </c>
      <c r="D210" s="223" t="s">
        <v>88</v>
      </c>
      <c r="E210" s="184" t="s">
        <v>21</v>
      </c>
      <c r="F210" s="185">
        <v>696148</v>
      </c>
      <c r="G210" s="186">
        <v>0</v>
      </c>
      <c r="H210" s="186">
        <v>0</v>
      </c>
    </row>
    <row r="211" spans="1:8" s="187" customFormat="1" x14ac:dyDescent="0.25">
      <c r="A211" s="365"/>
      <c r="B211" s="183"/>
      <c r="C211" s="183"/>
      <c r="D211" s="223"/>
      <c r="E211" s="188" t="s">
        <v>22</v>
      </c>
      <c r="F211" s="189">
        <v>696148</v>
      </c>
      <c r="G211" s="190">
        <v>0</v>
      </c>
      <c r="H211" s="190">
        <v>0</v>
      </c>
    </row>
    <row r="212" spans="1:8" s="228" customFormat="1" ht="45" x14ac:dyDescent="0.25">
      <c r="A212" s="366">
        <v>67</v>
      </c>
      <c r="B212" s="226">
        <v>15</v>
      </c>
      <c r="C212" s="226">
        <v>2032</v>
      </c>
      <c r="D212" s="227" t="s">
        <v>144</v>
      </c>
      <c r="E212" s="4" t="s">
        <v>21</v>
      </c>
      <c r="F212" s="6">
        <v>1235606</v>
      </c>
      <c r="G212" s="8">
        <v>0</v>
      </c>
      <c r="H212" s="8">
        <v>0</v>
      </c>
    </row>
    <row r="213" spans="1:8" s="228" customFormat="1" x14ac:dyDescent="0.25">
      <c r="A213" s="367"/>
      <c r="B213" s="226"/>
      <c r="C213" s="226"/>
      <c r="D213" s="227"/>
      <c r="E213" s="229" t="s">
        <v>22</v>
      </c>
      <c r="F213" s="55">
        <v>1251407</v>
      </c>
      <c r="G213" s="230">
        <v>0</v>
      </c>
      <c r="H213" s="230">
        <v>0</v>
      </c>
    </row>
    <row r="214" spans="1:8" s="228" customFormat="1" x14ac:dyDescent="0.25">
      <c r="A214" s="368"/>
      <c r="B214" s="226"/>
      <c r="C214" s="226"/>
      <c r="D214" s="227"/>
      <c r="E214" s="229" t="s">
        <v>23</v>
      </c>
      <c r="F214" s="55">
        <v>16696</v>
      </c>
      <c r="G214" s="230">
        <v>0</v>
      </c>
      <c r="H214" s="230">
        <v>0</v>
      </c>
    </row>
    <row r="215" spans="1:8" ht="13.5" customHeight="1" x14ac:dyDescent="0.25">
      <c r="A215" s="304">
        <v>68</v>
      </c>
      <c r="B215" s="2">
        <v>16</v>
      </c>
      <c r="C215" s="2">
        <v>2008</v>
      </c>
      <c r="D215" s="48" t="s">
        <v>91</v>
      </c>
      <c r="E215" s="4" t="s">
        <v>21</v>
      </c>
      <c r="F215" s="6">
        <v>358360</v>
      </c>
      <c r="G215" s="8">
        <v>0</v>
      </c>
      <c r="H215" s="8">
        <v>0</v>
      </c>
    </row>
    <row r="216" spans="1:8" x14ac:dyDescent="0.25">
      <c r="A216" s="306"/>
      <c r="B216" s="2"/>
      <c r="C216" s="2"/>
      <c r="D216" s="48"/>
      <c r="E216" s="3" t="s">
        <v>22</v>
      </c>
      <c r="F216" s="5">
        <v>358360</v>
      </c>
      <c r="G216" s="7">
        <v>0</v>
      </c>
      <c r="H216" s="7">
        <v>0</v>
      </c>
    </row>
    <row r="217" spans="1:8" ht="30" x14ac:dyDescent="0.25">
      <c r="A217" s="304">
        <v>69</v>
      </c>
      <c r="B217" s="2">
        <v>31</v>
      </c>
      <c r="C217" s="2">
        <v>2362</v>
      </c>
      <c r="D217" s="48" t="s">
        <v>92</v>
      </c>
      <c r="E217" s="4" t="s">
        <v>21</v>
      </c>
      <c r="F217" s="6">
        <v>611268</v>
      </c>
      <c r="G217" s="8">
        <v>0</v>
      </c>
      <c r="H217" s="8">
        <v>0</v>
      </c>
    </row>
    <row r="218" spans="1:8" x14ac:dyDescent="0.25">
      <c r="A218" s="306"/>
      <c r="B218" s="2"/>
      <c r="C218" s="2"/>
      <c r="D218" s="48"/>
      <c r="E218" s="3" t="s">
        <v>34</v>
      </c>
      <c r="F218" s="5">
        <v>611268</v>
      </c>
      <c r="G218" s="7">
        <v>0</v>
      </c>
      <c r="H218" s="7">
        <v>0</v>
      </c>
    </row>
    <row r="219" spans="1:8" x14ac:dyDescent="0.25">
      <c r="A219" s="304">
        <v>70</v>
      </c>
      <c r="B219" s="2">
        <v>31</v>
      </c>
      <c r="C219" s="2">
        <v>4165</v>
      </c>
      <c r="D219" s="48" t="s">
        <v>55</v>
      </c>
      <c r="E219" s="4" t="s">
        <v>21</v>
      </c>
      <c r="F219" s="6">
        <v>257460</v>
      </c>
      <c r="G219" s="8">
        <v>0</v>
      </c>
      <c r="H219" s="8">
        <v>0</v>
      </c>
    </row>
    <row r="220" spans="1:8" x14ac:dyDescent="0.25">
      <c r="A220" s="306"/>
      <c r="B220" s="2"/>
      <c r="C220" s="2"/>
      <c r="D220" s="48"/>
      <c r="E220" s="3" t="s">
        <v>22</v>
      </c>
      <c r="F220" s="5">
        <v>257460</v>
      </c>
      <c r="G220" s="7">
        <v>0</v>
      </c>
      <c r="H220" s="7">
        <v>0</v>
      </c>
    </row>
    <row r="221" spans="1:8" ht="30" x14ac:dyDescent="0.25">
      <c r="A221" s="304">
        <v>71</v>
      </c>
      <c r="B221" s="2">
        <v>31</v>
      </c>
      <c r="C221" s="2">
        <v>958</v>
      </c>
      <c r="D221" s="48" t="s">
        <v>96</v>
      </c>
      <c r="E221" s="4" t="s">
        <v>21</v>
      </c>
      <c r="F221" s="6">
        <v>3376898</v>
      </c>
      <c r="G221" s="8">
        <v>0</v>
      </c>
      <c r="H221" s="8">
        <v>0</v>
      </c>
    </row>
    <row r="222" spans="1:8" x14ac:dyDescent="0.25">
      <c r="A222" s="306"/>
      <c r="B222" s="2"/>
      <c r="C222" s="2"/>
      <c r="D222" s="48"/>
      <c r="E222" s="3" t="s">
        <v>35</v>
      </c>
      <c r="F222" s="5">
        <v>3376898</v>
      </c>
      <c r="G222" s="7">
        <v>0</v>
      </c>
      <c r="H222" s="7">
        <v>0</v>
      </c>
    </row>
    <row r="223" spans="1:8" x14ac:dyDescent="0.25">
      <c r="A223" s="304">
        <v>72</v>
      </c>
      <c r="B223" s="2">
        <v>34</v>
      </c>
      <c r="C223" s="2">
        <v>1619</v>
      </c>
      <c r="D223" s="48" t="s">
        <v>97</v>
      </c>
      <c r="E223" s="4" t="s">
        <v>21</v>
      </c>
      <c r="F223" s="6">
        <v>6819130</v>
      </c>
      <c r="G223" s="8">
        <v>0</v>
      </c>
      <c r="H223" s="8">
        <v>0</v>
      </c>
    </row>
    <row r="224" spans="1:8" x14ac:dyDescent="0.25">
      <c r="A224" s="305"/>
      <c r="B224" s="2"/>
      <c r="C224" s="2"/>
      <c r="D224" s="48"/>
      <c r="E224" s="3" t="s">
        <v>34</v>
      </c>
      <c r="F224" s="5">
        <v>69160</v>
      </c>
      <c r="G224" s="7">
        <v>0</v>
      </c>
      <c r="H224" s="7">
        <v>0</v>
      </c>
    </row>
    <row r="225" spans="1:8" x14ac:dyDescent="0.25">
      <c r="A225" s="305"/>
      <c r="B225" s="2"/>
      <c r="C225" s="2"/>
      <c r="D225" s="48"/>
      <c r="E225" s="3" t="s">
        <v>22</v>
      </c>
      <c r="F225" s="5">
        <v>1471786</v>
      </c>
      <c r="G225" s="7">
        <v>0</v>
      </c>
      <c r="H225" s="7">
        <v>0</v>
      </c>
    </row>
    <row r="226" spans="1:8" x14ac:dyDescent="0.25">
      <c r="A226" s="306"/>
      <c r="B226" s="2"/>
      <c r="C226" s="2"/>
      <c r="D226" s="48"/>
      <c r="E226" s="3" t="s">
        <v>23</v>
      </c>
      <c r="F226" s="5">
        <v>5278184</v>
      </c>
      <c r="G226" s="7">
        <v>0</v>
      </c>
      <c r="H226" s="7">
        <v>0</v>
      </c>
    </row>
    <row r="227" spans="1:8" x14ac:dyDescent="0.25">
      <c r="A227" s="304">
        <v>73</v>
      </c>
      <c r="B227" s="2">
        <v>34</v>
      </c>
      <c r="C227" s="2">
        <v>921</v>
      </c>
      <c r="D227" s="48" t="s">
        <v>98</v>
      </c>
      <c r="E227" s="4" t="s">
        <v>21</v>
      </c>
      <c r="F227" s="6">
        <v>12764833</v>
      </c>
      <c r="G227" s="8">
        <v>0</v>
      </c>
      <c r="H227" s="8">
        <v>0</v>
      </c>
    </row>
    <row r="228" spans="1:8" x14ac:dyDescent="0.25">
      <c r="A228" s="305"/>
      <c r="B228" s="2"/>
      <c r="C228" s="2"/>
      <c r="D228" s="48"/>
      <c r="E228" s="3" t="s">
        <v>34</v>
      </c>
      <c r="F228" s="5">
        <v>10920729</v>
      </c>
      <c r="G228" s="7">
        <v>0</v>
      </c>
      <c r="H228" s="7">
        <v>0</v>
      </c>
    </row>
    <row r="229" spans="1:8" x14ac:dyDescent="0.25">
      <c r="A229" s="305"/>
      <c r="B229" s="2"/>
      <c r="C229" s="2"/>
      <c r="D229" s="48"/>
      <c r="E229" s="3" t="s">
        <v>35</v>
      </c>
      <c r="F229" s="5">
        <v>800537</v>
      </c>
      <c r="G229" s="7">
        <v>0</v>
      </c>
      <c r="H229" s="7">
        <v>0</v>
      </c>
    </row>
    <row r="230" spans="1:8" x14ac:dyDescent="0.25">
      <c r="A230" s="305"/>
      <c r="B230" s="2"/>
      <c r="C230" s="2"/>
      <c r="D230" s="48"/>
      <c r="E230" s="3" t="s">
        <v>22</v>
      </c>
      <c r="F230" s="5">
        <v>1021066</v>
      </c>
      <c r="G230" s="7">
        <v>0</v>
      </c>
      <c r="H230" s="7">
        <v>0</v>
      </c>
    </row>
    <row r="231" spans="1:8" x14ac:dyDescent="0.25">
      <c r="A231" s="306"/>
      <c r="B231" s="2"/>
      <c r="C231" s="2"/>
      <c r="D231" s="48"/>
      <c r="E231" s="3" t="s">
        <v>23</v>
      </c>
      <c r="F231" s="5">
        <v>22501</v>
      </c>
      <c r="G231" s="7">
        <v>0</v>
      </c>
      <c r="H231" s="7">
        <v>0</v>
      </c>
    </row>
    <row r="232" spans="1:8" s="187" customFormat="1" x14ac:dyDescent="0.25">
      <c r="A232" s="363">
        <v>74</v>
      </c>
      <c r="B232" s="183">
        <v>34</v>
      </c>
      <c r="C232" s="183" t="s">
        <v>137</v>
      </c>
      <c r="D232" s="223" t="s">
        <v>138</v>
      </c>
      <c r="E232" s="184" t="s">
        <v>21</v>
      </c>
      <c r="F232" s="185">
        <v>497259</v>
      </c>
      <c r="G232" s="186">
        <v>0</v>
      </c>
      <c r="H232" s="186">
        <v>0</v>
      </c>
    </row>
    <row r="233" spans="1:8" s="187" customFormat="1" x14ac:dyDescent="0.25">
      <c r="A233" s="364"/>
      <c r="B233" s="183"/>
      <c r="C233" s="183"/>
      <c r="D233" s="223"/>
      <c r="E233" s="188" t="s">
        <v>22</v>
      </c>
      <c r="F233" s="189">
        <v>496046</v>
      </c>
      <c r="G233" s="190">
        <v>0</v>
      </c>
      <c r="H233" s="190">
        <v>0</v>
      </c>
    </row>
    <row r="234" spans="1:8" s="187" customFormat="1" x14ac:dyDescent="0.25">
      <c r="A234" s="365"/>
      <c r="B234" s="183"/>
      <c r="C234" s="183"/>
      <c r="D234" s="223"/>
      <c r="E234" s="188" t="s">
        <v>23</v>
      </c>
      <c r="F234" s="189">
        <v>1213</v>
      </c>
      <c r="G234" s="190">
        <v>0</v>
      </c>
      <c r="H234" s="190">
        <v>0</v>
      </c>
    </row>
    <row r="235" spans="1:8" x14ac:dyDescent="0.25">
      <c r="A235" s="304">
        <v>75</v>
      </c>
      <c r="B235" s="2">
        <v>61</v>
      </c>
      <c r="C235" s="2">
        <v>1503</v>
      </c>
      <c r="D235" s="48" t="s">
        <v>99</v>
      </c>
      <c r="E235" s="4" t="s">
        <v>21</v>
      </c>
      <c r="F235" s="6">
        <v>2542777</v>
      </c>
      <c r="G235" s="8">
        <v>0</v>
      </c>
      <c r="H235" s="6">
        <v>1648062</v>
      </c>
    </row>
    <row r="236" spans="1:8" x14ac:dyDescent="0.25">
      <c r="A236" s="305"/>
      <c r="B236" s="2"/>
      <c r="C236" s="2"/>
      <c r="D236" s="48"/>
      <c r="E236" s="3" t="s">
        <v>22</v>
      </c>
      <c r="F236" s="5">
        <v>459833</v>
      </c>
      <c r="G236" s="7">
        <v>0</v>
      </c>
      <c r="H236" s="7">
        <v>0</v>
      </c>
    </row>
    <row r="237" spans="1:8" x14ac:dyDescent="0.25">
      <c r="A237" s="306"/>
      <c r="B237" s="2"/>
      <c r="C237" s="2"/>
      <c r="D237" s="48"/>
      <c r="E237" s="3" t="s">
        <v>23</v>
      </c>
      <c r="F237" s="5">
        <v>2082944</v>
      </c>
      <c r="G237" s="7">
        <v>0</v>
      </c>
      <c r="H237" s="5">
        <v>1648062</v>
      </c>
    </row>
    <row r="238" spans="1:8" x14ac:dyDescent="0.25">
      <c r="A238" s="304">
        <v>76</v>
      </c>
      <c r="B238" s="2">
        <v>62</v>
      </c>
      <c r="C238" s="2">
        <v>510</v>
      </c>
      <c r="D238" s="48" t="s">
        <v>100</v>
      </c>
      <c r="E238" s="4" t="s">
        <v>21</v>
      </c>
      <c r="F238" s="6">
        <v>1079495</v>
      </c>
      <c r="G238" s="8">
        <v>0</v>
      </c>
      <c r="H238" s="6">
        <v>57691</v>
      </c>
    </row>
    <row r="239" spans="1:8" x14ac:dyDescent="0.25">
      <c r="A239" s="305"/>
      <c r="B239" s="2"/>
      <c r="C239" s="2"/>
      <c r="D239" s="48"/>
      <c r="E239" s="3" t="s">
        <v>35</v>
      </c>
      <c r="F239" s="5">
        <v>1011213</v>
      </c>
      <c r="G239" s="7">
        <v>0</v>
      </c>
      <c r="H239" s="7">
        <v>0</v>
      </c>
    </row>
    <row r="240" spans="1:8" x14ac:dyDescent="0.25">
      <c r="A240" s="306"/>
      <c r="B240" s="2"/>
      <c r="C240" s="2"/>
      <c r="D240" s="48"/>
      <c r="E240" s="3" t="s">
        <v>23</v>
      </c>
      <c r="F240" s="5">
        <v>68282</v>
      </c>
      <c r="G240" s="7">
        <v>0</v>
      </c>
      <c r="H240" s="5">
        <v>57691</v>
      </c>
    </row>
    <row r="241" spans="1:8" x14ac:dyDescent="0.25">
      <c r="A241" s="304">
        <v>77</v>
      </c>
      <c r="B241" s="2">
        <v>71</v>
      </c>
      <c r="C241" s="2">
        <v>4001</v>
      </c>
      <c r="D241" s="48" t="s">
        <v>101</v>
      </c>
      <c r="E241" s="4" t="s">
        <v>21</v>
      </c>
      <c r="F241" s="6">
        <v>650837</v>
      </c>
      <c r="G241" s="8">
        <v>0</v>
      </c>
      <c r="H241" s="6">
        <v>1030</v>
      </c>
    </row>
    <row r="242" spans="1:8" x14ac:dyDescent="0.25">
      <c r="A242" s="305"/>
      <c r="B242" s="2"/>
      <c r="C242" s="2"/>
      <c r="D242" s="48"/>
      <c r="E242" s="3" t="s">
        <v>22</v>
      </c>
      <c r="F242" s="5">
        <v>649307</v>
      </c>
      <c r="G242" s="7">
        <v>0</v>
      </c>
      <c r="H242" s="5">
        <v>1030</v>
      </c>
    </row>
    <row r="243" spans="1:8" x14ac:dyDescent="0.25">
      <c r="A243" s="306"/>
      <c r="B243" s="2"/>
      <c r="C243" s="2"/>
      <c r="D243" s="48"/>
      <c r="E243" s="3" t="s">
        <v>23</v>
      </c>
      <c r="F243" s="5">
        <v>1530</v>
      </c>
      <c r="G243" s="7">
        <v>0</v>
      </c>
      <c r="H243" s="7">
        <v>0</v>
      </c>
    </row>
    <row r="244" spans="1:8" x14ac:dyDescent="0.25">
      <c r="A244" s="304">
        <v>78</v>
      </c>
      <c r="B244" s="2">
        <v>71</v>
      </c>
      <c r="C244" s="2">
        <v>965</v>
      </c>
      <c r="D244" s="48" t="s">
        <v>102</v>
      </c>
      <c r="E244" s="4" t="s">
        <v>21</v>
      </c>
      <c r="F244" s="6">
        <v>15394793</v>
      </c>
      <c r="G244" s="8">
        <v>0</v>
      </c>
      <c r="H244" s="6">
        <v>7727227</v>
      </c>
    </row>
    <row r="245" spans="1:8" x14ac:dyDescent="0.25">
      <c r="A245" s="305"/>
      <c r="B245" s="2"/>
      <c r="C245" s="2"/>
      <c r="D245" s="48"/>
      <c r="E245" s="3" t="s">
        <v>22</v>
      </c>
      <c r="F245" s="5">
        <v>4614137</v>
      </c>
      <c r="G245" s="7">
        <v>0</v>
      </c>
      <c r="H245" s="7">
        <v>0</v>
      </c>
    </row>
    <row r="246" spans="1:8" x14ac:dyDescent="0.25">
      <c r="A246" s="306"/>
      <c r="B246" s="2"/>
      <c r="C246" s="2"/>
      <c r="D246" s="48"/>
      <c r="E246" s="3" t="s">
        <v>23</v>
      </c>
      <c r="F246" s="5">
        <v>10780656</v>
      </c>
      <c r="G246" s="7">
        <v>0</v>
      </c>
      <c r="H246" s="5">
        <v>7727227</v>
      </c>
    </row>
    <row r="247" spans="1:8" ht="30" x14ac:dyDescent="0.25">
      <c r="A247" s="304">
        <v>79</v>
      </c>
      <c r="B247" s="2">
        <v>71</v>
      </c>
      <c r="C247" s="2">
        <v>995</v>
      </c>
      <c r="D247" s="48" t="s">
        <v>103</v>
      </c>
      <c r="E247" s="4" t="s">
        <v>21</v>
      </c>
      <c r="F247" s="6">
        <v>1552314</v>
      </c>
      <c r="G247" s="8">
        <v>0</v>
      </c>
      <c r="H247" s="8">
        <v>0</v>
      </c>
    </row>
    <row r="248" spans="1:8" x14ac:dyDescent="0.25">
      <c r="A248" s="305"/>
      <c r="B248" s="2"/>
      <c r="C248" s="2"/>
      <c r="D248" s="48"/>
      <c r="E248" s="3" t="s">
        <v>22</v>
      </c>
      <c r="F248" s="5">
        <v>1549752</v>
      </c>
      <c r="G248" s="7">
        <v>0</v>
      </c>
      <c r="H248" s="7">
        <v>0</v>
      </c>
    </row>
    <row r="249" spans="1:8" x14ac:dyDescent="0.25">
      <c r="A249" s="306"/>
      <c r="B249" s="2"/>
      <c r="C249" s="2"/>
      <c r="D249" s="48"/>
      <c r="E249" s="3" t="s">
        <v>23</v>
      </c>
      <c r="F249" s="5">
        <v>2562</v>
      </c>
      <c r="G249" s="7">
        <v>0</v>
      </c>
      <c r="H249" s="7">
        <v>0</v>
      </c>
    </row>
    <row r="250" spans="1:8" ht="75" x14ac:dyDescent="0.25">
      <c r="A250" s="304">
        <v>80</v>
      </c>
      <c r="B250" s="2">
        <v>75</v>
      </c>
      <c r="C250" s="2">
        <v>144</v>
      </c>
      <c r="D250" s="48" t="s">
        <v>104</v>
      </c>
      <c r="E250" s="4" t="s">
        <v>21</v>
      </c>
      <c r="F250" s="6">
        <v>7349305</v>
      </c>
      <c r="G250" s="8">
        <v>0</v>
      </c>
      <c r="H250" s="6">
        <v>40121</v>
      </c>
    </row>
    <row r="251" spans="1:8" x14ac:dyDescent="0.25">
      <c r="A251" s="305"/>
      <c r="B251" s="2"/>
      <c r="C251" s="2"/>
      <c r="D251" s="48"/>
      <c r="E251" s="3" t="s">
        <v>34</v>
      </c>
      <c r="F251" s="5">
        <v>7303037</v>
      </c>
      <c r="G251" s="7">
        <v>0</v>
      </c>
      <c r="H251" s="7">
        <v>0</v>
      </c>
    </row>
    <row r="252" spans="1:8" x14ac:dyDescent="0.25">
      <c r="A252" s="306"/>
      <c r="B252" s="2"/>
      <c r="C252" s="2"/>
      <c r="D252" s="48"/>
      <c r="E252" s="3" t="s">
        <v>23</v>
      </c>
      <c r="F252" s="5">
        <v>46268</v>
      </c>
      <c r="G252" s="7">
        <v>0</v>
      </c>
      <c r="H252" s="5">
        <v>40121</v>
      </c>
    </row>
    <row r="253" spans="1:8" x14ac:dyDescent="0.25">
      <c r="A253" s="304">
        <v>81</v>
      </c>
      <c r="B253" s="2">
        <v>75</v>
      </c>
      <c r="C253" s="2">
        <v>146</v>
      </c>
      <c r="D253" s="48" t="s">
        <v>105</v>
      </c>
      <c r="E253" s="4" t="s">
        <v>21</v>
      </c>
      <c r="F253" s="6">
        <v>4675950</v>
      </c>
      <c r="G253" s="8">
        <v>0</v>
      </c>
      <c r="H253" s="8">
        <v>102</v>
      </c>
    </row>
    <row r="254" spans="1:8" x14ac:dyDescent="0.25">
      <c r="A254" s="305"/>
      <c r="B254" s="2"/>
      <c r="C254" s="2"/>
      <c r="D254" s="48"/>
      <c r="E254" s="3" t="s">
        <v>34</v>
      </c>
      <c r="F254" s="5">
        <v>3895670</v>
      </c>
      <c r="G254" s="7">
        <v>0</v>
      </c>
      <c r="H254" s="7">
        <v>0</v>
      </c>
    </row>
    <row r="255" spans="1:8" x14ac:dyDescent="0.25">
      <c r="A255" s="305"/>
      <c r="B255" s="2"/>
      <c r="C255" s="2"/>
      <c r="D255" s="48"/>
      <c r="E255" s="3" t="s">
        <v>35</v>
      </c>
      <c r="F255" s="5">
        <v>114125</v>
      </c>
      <c r="G255" s="7">
        <v>0</v>
      </c>
      <c r="H255" s="7">
        <v>0</v>
      </c>
    </row>
    <row r="256" spans="1:8" x14ac:dyDescent="0.25">
      <c r="A256" s="305"/>
      <c r="B256" s="2"/>
      <c r="C256" s="2"/>
      <c r="D256" s="48"/>
      <c r="E256" s="3" t="s">
        <v>22</v>
      </c>
      <c r="F256" s="5">
        <v>650791</v>
      </c>
      <c r="G256" s="7">
        <v>0</v>
      </c>
      <c r="H256" s="7">
        <v>0</v>
      </c>
    </row>
    <row r="257" spans="1:8" x14ac:dyDescent="0.25">
      <c r="A257" s="306"/>
      <c r="B257" s="2"/>
      <c r="C257" s="2"/>
      <c r="D257" s="48"/>
      <c r="E257" s="3" t="s">
        <v>23</v>
      </c>
      <c r="F257" s="5">
        <v>15364</v>
      </c>
      <c r="G257" s="7">
        <v>0</v>
      </c>
      <c r="H257" s="7">
        <v>102</v>
      </c>
    </row>
    <row r="258" spans="1:8" ht="30" x14ac:dyDescent="0.25">
      <c r="A258" s="304">
        <v>82</v>
      </c>
      <c r="B258" s="2">
        <v>75</v>
      </c>
      <c r="C258" s="2">
        <v>4000</v>
      </c>
      <c r="D258" s="48" t="s">
        <v>106</v>
      </c>
      <c r="E258" s="4" t="s">
        <v>21</v>
      </c>
      <c r="F258" s="6">
        <v>645578</v>
      </c>
      <c r="G258" s="8">
        <v>0</v>
      </c>
      <c r="H258" s="8">
        <v>0</v>
      </c>
    </row>
    <row r="259" spans="1:8" x14ac:dyDescent="0.25">
      <c r="A259" s="305"/>
      <c r="B259" s="2"/>
      <c r="C259" s="2"/>
      <c r="D259" s="48"/>
      <c r="E259" s="3" t="s">
        <v>34</v>
      </c>
      <c r="F259" s="5">
        <v>579804</v>
      </c>
      <c r="G259" s="7">
        <v>0</v>
      </c>
      <c r="H259" s="7">
        <v>0</v>
      </c>
    </row>
    <row r="260" spans="1:8" x14ac:dyDescent="0.25">
      <c r="A260" s="306"/>
      <c r="B260" s="2"/>
      <c r="C260" s="2"/>
      <c r="D260" s="48"/>
      <c r="E260" s="3" t="s">
        <v>22</v>
      </c>
      <c r="F260" s="5">
        <v>65774</v>
      </c>
      <c r="G260" s="7">
        <v>0</v>
      </c>
      <c r="H260" s="7">
        <v>0</v>
      </c>
    </row>
    <row r="261" spans="1:8" s="222" customFormat="1" x14ac:dyDescent="0.25">
      <c r="A261" s="304">
        <v>83</v>
      </c>
      <c r="B261" s="2">
        <v>34</v>
      </c>
      <c r="C261" s="2" t="s">
        <v>145</v>
      </c>
      <c r="D261" s="2" t="s">
        <v>142</v>
      </c>
      <c r="E261" s="4" t="s">
        <v>21</v>
      </c>
      <c r="F261" s="6">
        <v>690137</v>
      </c>
      <c r="G261" s="8">
        <v>0</v>
      </c>
      <c r="H261" s="8">
        <v>0</v>
      </c>
    </row>
    <row r="262" spans="1:8" s="222" customFormat="1" x14ac:dyDescent="0.25">
      <c r="A262" s="305"/>
      <c r="B262" s="2"/>
      <c r="C262" s="2"/>
      <c r="D262" s="2"/>
      <c r="E262" s="3" t="s">
        <v>35</v>
      </c>
      <c r="F262" s="5">
        <v>140897</v>
      </c>
      <c r="G262" s="7">
        <v>0</v>
      </c>
      <c r="H262" s="7">
        <v>0</v>
      </c>
    </row>
    <row r="263" spans="1:8" s="222" customFormat="1" x14ac:dyDescent="0.25">
      <c r="A263" s="306"/>
      <c r="B263" s="2"/>
      <c r="C263" s="2"/>
      <c r="D263" s="2"/>
      <c r="E263" s="3" t="s">
        <v>22</v>
      </c>
      <c r="F263" s="5">
        <v>11419</v>
      </c>
      <c r="G263" s="7">
        <v>0</v>
      </c>
      <c r="H263" s="7">
        <v>0</v>
      </c>
    </row>
    <row r="264" spans="1:8" x14ac:dyDescent="0.25">
      <c r="A264" s="304">
        <v>84</v>
      </c>
      <c r="B264" s="2">
        <v>75</v>
      </c>
      <c r="C264" s="2">
        <v>962</v>
      </c>
      <c r="D264" s="48" t="s">
        <v>107</v>
      </c>
      <c r="E264" s="4" t="s">
        <v>21</v>
      </c>
      <c r="F264" s="6">
        <v>1541423</v>
      </c>
      <c r="G264" s="8">
        <v>0</v>
      </c>
      <c r="H264" s="8">
        <v>0</v>
      </c>
    </row>
    <row r="265" spans="1:8" x14ac:dyDescent="0.25">
      <c r="A265" s="305"/>
      <c r="B265" s="2"/>
      <c r="C265" s="2"/>
      <c r="D265" s="48"/>
      <c r="E265" s="3" t="s">
        <v>35</v>
      </c>
      <c r="F265" s="5">
        <v>1223712</v>
      </c>
      <c r="G265" s="7">
        <v>0</v>
      </c>
      <c r="H265" s="7">
        <v>0</v>
      </c>
    </row>
    <row r="266" spans="1:8" x14ac:dyDescent="0.25">
      <c r="A266" s="305"/>
      <c r="B266" s="2"/>
      <c r="C266" s="2"/>
      <c r="D266" s="48"/>
      <c r="E266" s="3" t="s">
        <v>22</v>
      </c>
      <c r="F266" s="5">
        <v>317431</v>
      </c>
      <c r="G266" s="7">
        <v>0</v>
      </c>
      <c r="H266" s="7">
        <v>0</v>
      </c>
    </row>
    <row r="267" spans="1:8" x14ac:dyDescent="0.25">
      <c r="A267" s="306"/>
      <c r="B267" s="2"/>
      <c r="C267" s="2"/>
      <c r="D267" s="48"/>
      <c r="E267" s="3" t="s">
        <v>23</v>
      </c>
      <c r="F267" s="7">
        <v>280</v>
      </c>
      <c r="G267" s="7">
        <v>0</v>
      </c>
      <c r="H267" s="7">
        <v>0</v>
      </c>
    </row>
    <row r="268" spans="1:8" x14ac:dyDescent="0.25">
      <c r="A268" s="304">
        <v>85</v>
      </c>
      <c r="B268" s="2">
        <v>87</v>
      </c>
      <c r="C268" s="2">
        <v>933</v>
      </c>
      <c r="D268" s="48" t="s">
        <v>108</v>
      </c>
      <c r="E268" s="4" t="s">
        <v>21</v>
      </c>
      <c r="F268" s="6">
        <v>223019</v>
      </c>
      <c r="G268" s="8">
        <v>0</v>
      </c>
      <c r="H268" s="8">
        <v>0</v>
      </c>
    </row>
    <row r="269" spans="1:8" x14ac:dyDescent="0.25">
      <c r="A269" s="306"/>
      <c r="B269" s="2"/>
      <c r="C269" s="2"/>
      <c r="D269" s="48"/>
      <c r="E269" s="3" t="s">
        <v>22</v>
      </c>
      <c r="F269" s="5">
        <v>223019</v>
      </c>
      <c r="G269" s="7">
        <v>0</v>
      </c>
      <c r="H269" s="7">
        <v>0</v>
      </c>
    </row>
    <row r="270" spans="1:8" s="172" customFormat="1" ht="26.25" x14ac:dyDescent="0.25">
      <c r="A270" s="335">
        <v>86</v>
      </c>
      <c r="B270" s="108">
        <v>31</v>
      </c>
      <c r="C270" s="108" t="s">
        <v>110</v>
      </c>
      <c r="D270" s="109" t="s">
        <v>111</v>
      </c>
      <c r="E270" s="110" t="s">
        <v>21</v>
      </c>
      <c r="F270" s="111">
        <f>F271+F272+F273+F274+F275+F276</f>
        <v>622154574</v>
      </c>
      <c r="G270" s="111"/>
      <c r="H270" s="111">
        <f>H276</f>
        <v>62547830</v>
      </c>
    </row>
    <row r="271" spans="1:8" s="172" customFormat="1" ht="15.75" x14ac:dyDescent="0.25">
      <c r="A271" s="336"/>
      <c r="B271" s="108"/>
      <c r="C271" s="108"/>
      <c r="D271" s="109"/>
      <c r="E271" s="110" t="s">
        <v>134</v>
      </c>
      <c r="F271" s="111">
        <v>0</v>
      </c>
      <c r="G271" s="113">
        <v>0</v>
      </c>
      <c r="H271" s="111">
        <v>0</v>
      </c>
    </row>
    <row r="272" spans="1:8" s="172" customFormat="1" ht="15.75" x14ac:dyDescent="0.25">
      <c r="A272" s="336"/>
      <c r="B272" s="108"/>
      <c r="C272" s="108"/>
      <c r="D272" s="109"/>
      <c r="E272" s="112" t="s">
        <v>34</v>
      </c>
      <c r="F272" s="113">
        <v>404521313</v>
      </c>
      <c r="G272" s="113">
        <v>0</v>
      </c>
      <c r="H272" s="113">
        <v>0</v>
      </c>
    </row>
    <row r="273" spans="1:8" s="172" customFormat="1" ht="15.75" x14ac:dyDescent="0.25">
      <c r="A273" s="336"/>
      <c r="B273" s="108"/>
      <c r="C273" s="108"/>
      <c r="D273" s="109"/>
      <c r="E273" s="112" t="s">
        <v>131</v>
      </c>
      <c r="F273" s="113">
        <v>0</v>
      </c>
      <c r="G273" s="113">
        <v>0</v>
      </c>
      <c r="H273" s="113">
        <v>0</v>
      </c>
    </row>
    <row r="274" spans="1:8" s="172" customFormat="1" ht="15.75" x14ac:dyDescent="0.25">
      <c r="A274" s="336"/>
      <c r="B274" s="108"/>
      <c r="C274" s="108"/>
      <c r="D274" s="109"/>
      <c r="E274" s="112" t="s">
        <v>35</v>
      </c>
      <c r="F274" s="113">
        <v>46979888</v>
      </c>
      <c r="G274" s="113">
        <v>0</v>
      </c>
      <c r="H274" s="113">
        <v>0</v>
      </c>
    </row>
    <row r="275" spans="1:8" s="172" customFormat="1" ht="15.75" x14ac:dyDescent="0.25">
      <c r="A275" s="336"/>
      <c r="B275" s="108"/>
      <c r="C275" s="108"/>
      <c r="D275" s="109"/>
      <c r="E275" s="112" t="s">
        <v>22</v>
      </c>
      <c r="F275" s="113">
        <v>132400671</v>
      </c>
      <c r="G275" s="113">
        <v>0</v>
      </c>
      <c r="H275" s="113">
        <v>0</v>
      </c>
    </row>
    <row r="276" spans="1:8" s="172" customFormat="1" ht="15.75" x14ac:dyDescent="0.25">
      <c r="A276" s="337"/>
      <c r="B276" s="108"/>
      <c r="C276" s="108"/>
      <c r="D276" s="109"/>
      <c r="E276" s="112" t="s">
        <v>23</v>
      </c>
      <c r="F276" s="113">
        <v>38252702</v>
      </c>
      <c r="G276" s="113">
        <v>0</v>
      </c>
      <c r="H276" s="113">
        <v>62547830</v>
      </c>
    </row>
    <row r="277" spans="1:8" s="218" customFormat="1" ht="15.75" x14ac:dyDescent="0.25">
      <c r="A277" s="370">
        <v>87</v>
      </c>
      <c r="B277" s="214">
        <v>31</v>
      </c>
      <c r="C277" s="214">
        <v>2363</v>
      </c>
      <c r="D277" s="215" t="s">
        <v>112</v>
      </c>
      <c r="E277" s="216" t="s">
        <v>21</v>
      </c>
      <c r="F277" s="217">
        <f>F278+F279+F280</f>
        <v>100991362</v>
      </c>
      <c r="G277" s="217">
        <f>G278+G279+G280</f>
        <v>9</v>
      </c>
      <c r="H277" s="217">
        <f>H278+H279+H280</f>
        <v>45513431</v>
      </c>
    </row>
    <row r="278" spans="1:8" s="218" customFormat="1" ht="15.75" x14ac:dyDescent="0.25">
      <c r="A278" s="371"/>
      <c r="B278" s="214"/>
      <c r="C278" s="214"/>
      <c r="D278" s="215"/>
      <c r="E278" s="219" t="s">
        <v>35</v>
      </c>
      <c r="F278" s="220">
        <v>7010140</v>
      </c>
      <c r="G278" s="220">
        <v>9</v>
      </c>
      <c r="H278" s="220">
        <v>0</v>
      </c>
    </row>
    <row r="279" spans="1:8" s="218" customFormat="1" ht="15.75" x14ac:dyDescent="0.25">
      <c r="A279" s="371"/>
      <c r="B279" s="214"/>
      <c r="C279" s="214"/>
      <c r="D279" s="215"/>
      <c r="E279" s="219" t="s">
        <v>22</v>
      </c>
      <c r="F279" s="220">
        <v>34256063</v>
      </c>
      <c r="G279" s="220">
        <v>0</v>
      </c>
      <c r="H279" s="220">
        <v>0</v>
      </c>
    </row>
    <row r="280" spans="1:8" s="218" customFormat="1" ht="18" customHeight="1" x14ac:dyDescent="0.25">
      <c r="A280" s="371"/>
      <c r="B280" s="221"/>
      <c r="C280" s="221"/>
      <c r="D280" s="215"/>
      <c r="E280" s="219" t="s">
        <v>23</v>
      </c>
      <c r="F280" s="220">
        <v>59725159</v>
      </c>
      <c r="G280" s="220">
        <v>0</v>
      </c>
      <c r="H280" s="220">
        <v>45513431</v>
      </c>
    </row>
    <row r="281" spans="1:8" s="172" customFormat="1" ht="15.75" customHeight="1" x14ac:dyDescent="0.25">
      <c r="A281" s="338"/>
      <c r="B281" s="116"/>
      <c r="C281" s="117"/>
      <c r="D281" s="118"/>
      <c r="E281" s="110"/>
      <c r="F281" s="111"/>
      <c r="G281" s="111"/>
      <c r="H281" s="111"/>
    </row>
    <row r="282" spans="1:8" s="172" customFormat="1" ht="15.75" customHeight="1" x14ac:dyDescent="0.25">
      <c r="A282" s="339"/>
      <c r="B282" s="116"/>
      <c r="C282" s="117"/>
      <c r="D282" s="118"/>
      <c r="E282" s="110"/>
      <c r="F282" s="111"/>
      <c r="G282" s="113"/>
      <c r="H282" s="111"/>
    </row>
    <row r="283" spans="1:8" s="172" customFormat="1" ht="15.75" x14ac:dyDescent="0.25">
      <c r="A283" s="339"/>
      <c r="B283" s="116"/>
      <c r="C283" s="116"/>
      <c r="D283" s="165"/>
      <c r="E283" s="112"/>
      <c r="F283" s="113"/>
      <c r="G283" s="113"/>
      <c r="H283" s="113"/>
    </row>
    <row r="284" spans="1:8" s="172" customFormat="1" ht="15.75" x14ac:dyDescent="0.25">
      <c r="A284" s="339"/>
      <c r="B284" s="116"/>
      <c r="C284" s="116"/>
      <c r="D284" s="165"/>
      <c r="E284" s="112"/>
      <c r="F284" s="113"/>
      <c r="G284" s="113"/>
      <c r="H284" s="113"/>
    </row>
    <row r="285" spans="1:8" s="172" customFormat="1" ht="15.75" x14ac:dyDescent="0.25">
      <c r="A285" s="339"/>
      <c r="B285" s="116"/>
      <c r="C285" s="116"/>
      <c r="D285" s="165"/>
      <c r="E285" s="112"/>
      <c r="F285" s="113"/>
      <c r="G285" s="113"/>
      <c r="H285" s="113"/>
    </row>
    <row r="286" spans="1:8" s="172" customFormat="1" ht="15.75" x14ac:dyDescent="0.25">
      <c r="A286" s="339"/>
      <c r="B286" s="116"/>
      <c r="C286" s="116"/>
      <c r="D286" s="165"/>
      <c r="E286" s="112"/>
      <c r="F286" s="113"/>
      <c r="G286" s="113"/>
      <c r="H286" s="113"/>
    </row>
    <row r="287" spans="1:8" s="172" customFormat="1" ht="15.75" x14ac:dyDescent="0.25">
      <c r="A287" s="340"/>
      <c r="B287" s="116"/>
      <c r="C287" s="116"/>
      <c r="D287" s="165"/>
      <c r="E287" s="121"/>
      <c r="F287" s="113"/>
      <c r="G287" s="113"/>
      <c r="H287" s="113"/>
    </row>
  </sheetData>
  <autoFilter ref="E1:E332"/>
  <mergeCells count="91">
    <mergeCell ref="A277:A280"/>
    <mergeCell ref="A281:A287"/>
    <mergeCell ref="A196:A200"/>
    <mergeCell ref="A201:A203"/>
    <mergeCell ref="A204:A206"/>
    <mergeCell ref="A253:A257"/>
    <mergeCell ref="A258:A260"/>
    <mergeCell ref="A264:A267"/>
    <mergeCell ref="A268:A269"/>
    <mergeCell ref="A261:A263"/>
    <mergeCell ref="A210:A211"/>
    <mergeCell ref="A247:A249"/>
    <mergeCell ref="A250:A252"/>
    <mergeCell ref="A217:A218"/>
    <mergeCell ref="A219:A220"/>
    <mergeCell ref="A221:A222"/>
    <mergeCell ref="A132:A134"/>
    <mergeCell ref="A135:A138"/>
    <mergeCell ref="A6:A8"/>
    <mergeCell ref="A27:A30"/>
    <mergeCell ref="A33:A37"/>
    <mergeCell ref="A45:A47"/>
    <mergeCell ref="A63:A67"/>
    <mergeCell ref="A107:A108"/>
    <mergeCell ref="A97:A98"/>
    <mergeCell ref="A99:A100"/>
    <mergeCell ref="A101:A104"/>
    <mergeCell ref="A105:A106"/>
    <mergeCell ref="A109:A111"/>
    <mergeCell ref="A112:A115"/>
    <mergeCell ref="A84:A86"/>
    <mergeCell ref="A19:A20"/>
    <mergeCell ref="A223:A226"/>
    <mergeCell ref="A227:A231"/>
    <mergeCell ref="A139:A143"/>
    <mergeCell ref="A151:A155"/>
    <mergeCell ref="A156:A158"/>
    <mergeCell ref="A159:A160"/>
    <mergeCell ref="A161:A164"/>
    <mergeCell ref="A148:A150"/>
    <mergeCell ref="A144:A147"/>
    <mergeCell ref="A165:A167"/>
    <mergeCell ref="A178:A180"/>
    <mergeCell ref="A170:A171"/>
    <mergeCell ref="A168:A169"/>
    <mergeCell ref="A175:A177"/>
    <mergeCell ref="A172:A174"/>
    <mergeCell ref="A21:A23"/>
    <mergeCell ref="A24:A26"/>
    <mergeCell ref="A31:A32"/>
    <mergeCell ref="A48:A51"/>
    <mergeCell ref="A40:A44"/>
    <mergeCell ref="A71:A74"/>
    <mergeCell ref="A75:A78"/>
    <mergeCell ref="A79:A80"/>
    <mergeCell ref="A81:A83"/>
    <mergeCell ref="A38:A39"/>
    <mergeCell ref="A52:A54"/>
    <mergeCell ref="A55:A57"/>
    <mergeCell ref="A58:A59"/>
    <mergeCell ref="A60:A62"/>
    <mergeCell ref="A68:A70"/>
    <mergeCell ref="A1:H1"/>
    <mergeCell ref="A2:H2"/>
    <mergeCell ref="A232:A234"/>
    <mergeCell ref="A270:A276"/>
    <mergeCell ref="A212:A214"/>
    <mergeCell ref="A235:A237"/>
    <mergeCell ref="A238:A240"/>
    <mergeCell ref="A241:A243"/>
    <mergeCell ref="A244:A246"/>
    <mergeCell ref="A181:A183"/>
    <mergeCell ref="A184:A187"/>
    <mergeCell ref="A188:A190"/>
    <mergeCell ref="A191:A192"/>
    <mergeCell ref="A215:A216"/>
    <mergeCell ref="A193:A195"/>
    <mergeCell ref="A207:A209"/>
    <mergeCell ref="A121:A124"/>
    <mergeCell ref="A125:A128"/>
    <mergeCell ref="A129:A131"/>
    <mergeCell ref="A116:A120"/>
    <mergeCell ref="A87:A88"/>
    <mergeCell ref="A89:A91"/>
    <mergeCell ref="A92:A94"/>
    <mergeCell ref="A95:A96"/>
    <mergeCell ref="A9:A10"/>
    <mergeCell ref="A11:A13"/>
    <mergeCell ref="A14:A15"/>
    <mergeCell ref="A16:A18"/>
    <mergeCell ref="A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"/>
  <sheetViews>
    <sheetView workbookViewId="0">
      <selection activeCell="E224" sqref="E224"/>
    </sheetView>
  </sheetViews>
  <sheetFormatPr defaultRowHeight="15.75" x14ac:dyDescent="0.25"/>
  <cols>
    <col min="1" max="3" width="10" style="24" customWidth="1"/>
    <col min="4" max="4" width="42.42578125" style="24" customWidth="1"/>
    <col min="5" max="8" width="14.85546875" style="24" customWidth="1"/>
    <col min="9" max="16384" width="9.140625" style="24"/>
  </cols>
  <sheetData>
    <row r="1" spans="1:8" ht="18" customHeight="1" x14ac:dyDescent="0.25">
      <c r="A1" s="315" t="s">
        <v>0</v>
      </c>
      <c r="B1" s="316"/>
      <c r="C1" s="316"/>
      <c r="D1" s="316"/>
      <c r="E1" s="316"/>
      <c r="F1" s="316"/>
      <c r="G1" s="316"/>
      <c r="H1" s="316"/>
    </row>
    <row r="2" spans="1:8" ht="18" customHeight="1" x14ac:dyDescent="0.25">
      <c r="A2" s="315" t="s">
        <v>1</v>
      </c>
      <c r="B2" s="316"/>
      <c r="C2" s="316"/>
      <c r="D2" s="316"/>
      <c r="E2" s="316"/>
      <c r="F2" s="316"/>
      <c r="G2" s="316"/>
      <c r="H2" s="316"/>
    </row>
    <row r="3" spans="1:8" ht="18" customHeight="1" x14ac:dyDescent="0.25">
      <c r="A3" s="317" t="s">
        <v>113</v>
      </c>
      <c r="B3" s="318"/>
      <c r="C3" s="318"/>
      <c r="D3" s="318"/>
      <c r="E3" s="318"/>
      <c r="F3" s="318"/>
      <c r="G3" s="318"/>
      <c r="H3" s="318"/>
    </row>
    <row r="4" spans="1:8" s="9" customFormat="1" ht="47.25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s="9" customFormat="1" x14ac:dyDescent="0.25">
      <c r="A5" s="10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</row>
    <row r="6" spans="1:8" ht="15" customHeight="1" x14ac:dyDescent="0.25">
      <c r="A6" s="319" t="s">
        <v>19</v>
      </c>
      <c r="B6" s="320"/>
      <c r="C6" s="320"/>
      <c r="D6" s="320"/>
      <c r="E6" s="320"/>
      <c r="F6" s="320"/>
      <c r="G6" s="320"/>
      <c r="H6" s="321"/>
    </row>
    <row r="7" spans="1:8" ht="31.5" x14ac:dyDescent="0.25">
      <c r="A7" s="309">
        <v>1</v>
      </c>
      <c r="B7" s="25">
        <v>11</v>
      </c>
      <c r="C7" s="25">
        <v>2303</v>
      </c>
      <c r="D7" s="26" t="s">
        <v>20</v>
      </c>
      <c r="E7" s="27" t="s">
        <v>21</v>
      </c>
      <c r="F7" s="28">
        <v>1516524</v>
      </c>
      <c r="G7" s="29">
        <v>0</v>
      </c>
      <c r="H7" s="28">
        <v>18579</v>
      </c>
    </row>
    <row r="8" spans="1:8" x14ac:dyDescent="0.25">
      <c r="A8" s="310"/>
      <c r="B8" s="25"/>
      <c r="C8" s="25"/>
      <c r="D8" s="26"/>
      <c r="E8" s="30" t="s">
        <v>22</v>
      </c>
      <c r="F8" s="31">
        <v>1302458</v>
      </c>
      <c r="G8" s="32">
        <v>0</v>
      </c>
      <c r="H8" s="32">
        <v>0</v>
      </c>
    </row>
    <row r="9" spans="1:8" x14ac:dyDescent="0.25">
      <c r="A9" s="314"/>
      <c r="B9" s="25"/>
      <c r="C9" s="25"/>
      <c r="D9" s="26"/>
      <c r="E9" s="30" t="s">
        <v>23</v>
      </c>
      <c r="F9" s="31">
        <v>214066</v>
      </c>
      <c r="G9" s="32">
        <v>0</v>
      </c>
      <c r="H9" s="31">
        <v>18579</v>
      </c>
    </row>
    <row r="10" spans="1:8" x14ac:dyDescent="0.25">
      <c r="A10" s="309">
        <v>2</v>
      </c>
      <c r="B10" s="25">
        <v>11</v>
      </c>
      <c r="C10" s="25">
        <v>4291</v>
      </c>
      <c r="D10" s="26" t="s">
        <v>24</v>
      </c>
      <c r="E10" s="27" t="s">
        <v>21</v>
      </c>
      <c r="F10" s="28">
        <v>7939</v>
      </c>
      <c r="G10" s="29">
        <v>0</v>
      </c>
      <c r="H10" s="29">
        <v>0</v>
      </c>
    </row>
    <row r="11" spans="1:8" x14ac:dyDescent="0.25">
      <c r="A11" s="314"/>
      <c r="B11" s="25"/>
      <c r="C11" s="25"/>
      <c r="D11" s="26"/>
      <c r="E11" s="30" t="s">
        <v>23</v>
      </c>
      <c r="F11" s="31">
        <v>7939</v>
      </c>
      <c r="G11" s="32">
        <v>0</v>
      </c>
      <c r="H11" s="32">
        <v>0</v>
      </c>
    </row>
    <row r="12" spans="1:8" ht="31.5" x14ac:dyDescent="0.25">
      <c r="A12" s="309">
        <v>3</v>
      </c>
      <c r="B12" s="25">
        <v>13</v>
      </c>
      <c r="C12" s="25">
        <v>4279</v>
      </c>
      <c r="D12" s="26" t="s">
        <v>25</v>
      </c>
      <c r="E12" s="27" t="s">
        <v>21</v>
      </c>
      <c r="F12" s="28">
        <v>5412077</v>
      </c>
      <c r="G12" s="29">
        <v>0</v>
      </c>
      <c r="H12" s="28">
        <v>2187859</v>
      </c>
    </row>
    <row r="13" spans="1:8" x14ac:dyDescent="0.25">
      <c r="A13" s="310"/>
      <c r="B13" s="25"/>
      <c r="C13" s="25"/>
      <c r="D13" s="26"/>
      <c r="E13" s="30" t="s">
        <v>22</v>
      </c>
      <c r="F13" s="31">
        <v>2828367</v>
      </c>
      <c r="G13" s="32">
        <v>0</v>
      </c>
      <c r="H13" s="31">
        <v>526770</v>
      </c>
    </row>
    <row r="14" spans="1:8" x14ac:dyDescent="0.25">
      <c r="A14" s="314"/>
      <c r="B14" s="25"/>
      <c r="C14" s="25"/>
      <c r="D14" s="26"/>
      <c r="E14" s="30" t="s">
        <v>23</v>
      </c>
      <c r="F14" s="31">
        <v>2583710</v>
      </c>
      <c r="G14" s="32">
        <v>0</v>
      </c>
      <c r="H14" s="31">
        <v>1661089</v>
      </c>
    </row>
    <row r="15" spans="1:8" x14ac:dyDescent="0.25">
      <c r="A15" s="309">
        <v>4</v>
      </c>
      <c r="B15" s="25">
        <v>13</v>
      </c>
      <c r="C15" s="25">
        <v>4280</v>
      </c>
      <c r="D15" s="26" t="s">
        <v>26</v>
      </c>
      <c r="E15" s="27" t="s">
        <v>21</v>
      </c>
      <c r="F15" s="28">
        <v>52854</v>
      </c>
      <c r="G15" s="29">
        <v>0</v>
      </c>
      <c r="H15" s="29">
        <v>0</v>
      </c>
    </row>
    <row r="16" spans="1:8" x14ac:dyDescent="0.25">
      <c r="A16" s="314"/>
      <c r="B16" s="25"/>
      <c r="C16" s="25"/>
      <c r="D16" s="26"/>
      <c r="E16" s="30" t="s">
        <v>22</v>
      </c>
      <c r="F16" s="31">
        <v>52854</v>
      </c>
      <c r="G16" s="32">
        <v>0</v>
      </c>
      <c r="H16" s="32">
        <v>0</v>
      </c>
    </row>
    <row r="17" spans="1:8" x14ac:dyDescent="0.25">
      <c r="A17" s="309">
        <v>5</v>
      </c>
      <c r="B17" s="25">
        <v>13</v>
      </c>
      <c r="C17" s="25">
        <v>4281</v>
      </c>
      <c r="D17" s="26" t="s">
        <v>27</v>
      </c>
      <c r="E17" s="27" t="s">
        <v>21</v>
      </c>
      <c r="F17" s="28">
        <v>106279</v>
      </c>
      <c r="G17" s="29">
        <v>0</v>
      </c>
      <c r="H17" s="29">
        <v>0</v>
      </c>
    </row>
    <row r="18" spans="1:8" x14ac:dyDescent="0.25">
      <c r="A18" s="310"/>
      <c r="B18" s="25"/>
      <c r="C18" s="25"/>
      <c r="D18" s="26"/>
      <c r="E18" s="30" t="s">
        <v>22</v>
      </c>
      <c r="F18" s="31">
        <v>96816</v>
      </c>
      <c r="G18" s="32">
        <v>0</v>
      </c>
      <c r="H18" s="32">
        <v>0</v>
      </c>
    </row>
    <row r="19" spans="1:8" x14ac:dyDescent="0.25">
      <c r="A19" s="314"/>
      <c r="B19" s="25"/>
      <c r="C19" s="25"/>
      <c r="D19" s="26"/>
      <c r="E19" s="30" t="s">
        <v>23</v>
      </c>
      <c r="F19" s="31">
        <v>9463</v>
      </c>
      <c r="G19" s="32">
        <v>0</v>
      </c>
      <c r="H19" s="32">
        <v>0</v>
      </c>
    </row>
    <row r="20" spans="1:8" x14ac:dyDescent="0.25">
      <c r="A20" s="309">
        <v>6</v>
      </c>
      <c r="B20" s="25">
        <v>13</v>
      </c>
      <c r="C20" s="25">
        <v>4282</v>
      </c>
      <c r="D20" s="26" t="s">
        <v>28</v>
      </c>
      <c r="E20" s="27" t="s">
        <v>21</v>
      </c>
      <c r="F20" s="28">
        <v>424462</v>
      </c>
      <c r="G20" s="29">
        <v>0</v>
      </c>
      <c r="H20" s="28">
        <v>397526</v>
      </c>
    </row>
    <row r="21" spans="1:8" x14ac:dyDescent="0.25">
      <c r="A21" s="314"/>
      <c r="B21" s="25"/>
      <c r="C21" s="25"/>
      <c r="D21" s="26"/>
      <c r="E21" s="30" t="s">
        <v>22</v>
      </c>
      <c r="F21" s="31">
        <v>424462</v>
      </c>
      <c r="G21" s="32">
        <v>0</v>
      </c>
      <c r="H21" s="31">
        <v>397526</v>
      </c>
    </row>
    <row r="22" spans="1:8" x14ac:dyDescent="0.25">
      <c r="A22" s="309">
        <v>7</v>
      </c>
      <c r="B22" s="25">
        <v>13</v>
      </c>
      <c r="C22" s="25">
        <v>4283</v>
      </c>
      <c r="D22" s="26" t="s">
        <v>29</v>
      </c>
      <c r="E22" s="27" t="s">
        <v>21</v>
      </c>
      <c r="F22" s="28">
        <v>94632</v>
      </c>
      <c r="G22" s="29">
        <v>0</v>
      </c>
      <c r="H22" s="28">
        <v>79032</v>
      </c>
    </row>
    <row r="23" spans="1:8" x14ac:dyDescent="0.25">
      <c r="A23" s="310"/>
      <c r="B23" s="25"/>
      <c r="C23" s="25"/>
      <c r="D23" s="26"/>
      <c r="E23" s="30" t="s">
        <v>22</v>
      </c>
      <c r="F23" s="31">
        <v>15600</v>
      </c>
      <c r="G23" s="32">
        <v>0</v>
      </c>
      <c r="H23" s="32">
        <v>0</v>
      </c>
    </row>
    <row r="24" spans="1:8" x14ac:dyDescent="0.25">
      <c r="A24" s="314"/>
      <c r="B24" s="25"/>
      <c r="C24" s="25"/>
      <c r="D24" s="26"/>
      <c r="E24" s="30" t="s">
        <v>23</v>
      </c>
      <c r="F24" s="31">
        <v>79032</v>
      </c>
      <c r="G24" s="32">
        <v>0</v>
      </c>
      <c r="H24" s="31">
        <v>79032</v>
      </c>
    </row>
    <row r="25" spans="1:8" x14ac:dyDescent="0.25">
      <c r="A25" s="309">
        <v>8</v>
      </c>
      <c r="B25" s="25">
        <v>14</v>
      </c>
      <c r="C25" s="25">
        <v>4269</v>
      </c>
      <c r="D25" s="26" t="s">
        <v>30</v>
      </c>
      <c r="E25" s="27" t="s">
        <v>21</v>
      </c>
      <c r="F25" s="28">
        <v>1278107</v>
      </c>
      <c r="G25" s="29">
        <v>0</v>
      </c>
      <c r="H25" s="29">
        <v>0</v>
      </c>
    </row>
    <row r="26" spans="1:8" x14ac:dyDescent="0.25">
      <c r="A26" s="310"/>
      <c r="B26" s="25"/>
      <c r="C26" s="25"/>
      <c r="D26" s="26"/>
      <c r="E26" s="30" t="s">
        <v>22</v>
      </c>
      <c r="F26" s="31">
        <v>860169</v>
      </c>
      <c r="G26" s="32">
        <v>0</v>
      </c>
      <c r="H26" s="32">
        <v>0</v>
      </c>
    </row>
    <row r="27" spans="1:8" x14ac:dyDescent="0.25">
      <c r="A27" s="314"/>
      <c r="B27" s="25"/>
      <c r="C27" s="25"/>
      <c r="D27" s="26"/>
      <c r="E27" s="30" t="s">
        <v>23</v>
      </c>
      <c r="F27" s="31">
        <v>417938</v>
      </c>
      <c r="G27" s="32">
        <v>0</v>
      </c>
      <c r="H27" s="32">
        <v>0</v>
      </c>
    </row>
    <row r="28" spans="1:8" ht="31.5" x14ac:dyDescent="0.25">
      <c r="A28" s="309">
        <v>9</v>
      </c>
      <c r="B28" s="25">
        <v>15</v>
      </c>
      <c r="C28" s="25">
        <v>2033</v>
      </c>
      <c r="D28" s="26" t="s">
        <v>31</v>
      </c>
      <c r="E28" s="27" t="s">
        <v>21</v>
      </c>
      <c r="F28" s="28">
        <v>1101535</v>
      </c>
      <c r="G28" s="29">
        <v>0</v>
      </c>
      <c r="H28" s="28">
        <v>382769</v>
      </c>
    </row>
    <row r="29" spans="1:8" x14ac:dyDescent="0.25">
      <c r="A29" s="310"/>
      <c r="B29" s="25"/>
      <c r="C29" s="25"/>
      <c r="D29" s="26"/>
      <c r="E29" s="30" t="s">
        <v>22</v>
      </c>
      <c r="F29" s="31">
        <v>370332</v>
      </c>
      <c r="G29" s="32">
        <v>0</v>
      </c>
      <c r="H29" s="32">
        <v>0</v>
      </c>
    </row>
    <row r="30" spans="1:8" x14ac:dyDescent="0.25">
      <c r="A30" s="314"/>
      <c r="B30" s="25"/>
      <c r="C30" s="25"/>
      <c r="D30" s="26"/>
      <c r="E30" s="30" t="s">
        <v>23</v>
      </c>
      <c r="F30" s="31">
        <v>731203</v>
      </c>
      <c r="G30" s="32">
        <v>0</v>
      </c>
      <c r="H30" s="31">
        <v>382769</v>
      </c>
    </row>
    <row r="31" spans="1:8" x14ac:dyDescent="0.25">
      <c r="A31" s="309">
        <v>10</v>
      </c>
      <c r="B31" s="25">
        <v>15</v>
      </c>
      <c r="C31" s="25">
        <v>4352</v>
      </c>
      <c r="D31" s="26" t="s">
        <v>32</v>
      </c>
      <c r="E31" s="27" t="s">
        <v>21</v>
      </c>
      <c r="F31" s="28">
        <v>1151095</v>
      </c>
      <c r="G31" s="29">
        <v>0</v>
      </c>
      <c r="H31" s="29">
        <v>400</v>
      </c>
    </row>
    <row r="32" spans="1:8" x14ac:dyDescent="0.25">
      <c r="A32" s="314"/>
      <c r="B32" s="25"/>
      <c r="C32" s="25"/>
      <c r="D32" s="26"/>
      <c r="E32" s="30" t="s">
        <v>22</v>
      </c>
      <c r="F32" s="31">
        <v>1151095</v>
      </c>
      <c r="G32" s="32">
        <v>0</v>
      </c>
      <c r="H32" s="32">
        <v>400</v>
      </c>
    </row>
    <row r="33" spans="1:8" ht="31.5" x14ac:dyDescent="0.25">
      <c r="A33" s="309">
        <v>11</v>
      </c>
      <c r="B33" s="25">
        <v>15</v>
      </c>
      <c r="C33" s="25">
        <v>901</v>
      </c>
      <c r="D33" s="26" t="s">
        <v>33</v>
      </c>
      <c r="E33" s="27" t="s">
        <v>21</v>
      </c>
      <c r="F33" s="28">
        <v>66127728</v>
      </c>
      <c r="G33" s="29">
        <v>0</v>
      </c>
      <c r="H33" s="28">
        <v>24261016</v>
      </c>
    </row>
    <row r="34" spans="1:8" x14ac:dyDescent="0.25">
      <c r="A34" s="310"/>
      <c r="B34" s="25"/>
      <c r="C34" s="25"/>
      <c r="D34" s="26"/>
      <c r="E34" s="30" t="s">
        <v>34</v>
      </c>
      <c r="F34" s="31">
        <v>22255668</v>
      </c>
      <c r="G34" s="32">
        <v>0</v>
      </c>
      <c r="H34" s="32">
        <v>0</v>
      </c>
    </row>
    <row r="35" spans="1:8" x14ac:dyDescent="0.25">
      <c r="A35" s="310"/>
      <c r="B35" s="25"/>
      <c r="C35" s="25"/>
      <c r="D35" s="26"/>
      <c r="E35" s="30" t="s">
        <v>35</v>
      </c>
      <c r="F35" s="31">
        <v>40449</v>
      </c>
      <c r="G35" s="32">
        <v>0</v>
      </c>
      <c r="H35" s="31">
        <v>40449</v>
      </c>
    </row>
    <row r="36" spans="1:8" x14ac:dyDescent="0.25">
      <c r="A36" s="310"/>
      <c r="B36" s="25"/>
      <c r="C36" s="25"/>
      <c r="D36" s="26"/>
      <c r="E36" s="30" t="s">
        <v>22</v>
      </c>
      <c r="F36" s="31">
        <v>13265282</v>
      </c>
      <c r="G36" s="32">
        <v>0</v>
      </c>
      <c r="H36" s="31">
        <v>339301</v>
      </c>
    </row>
    <row r="37" spans="1:8" x14ac:dyDescent="0.25">
      <c r="A37" s="314"/>
      <c r="B37" s="25"/>
      <c r="C37" s="25"/>
      <c r="D37" s="26"/>
      <c r="E37" s="30" t="s">
        <v>23</v>
      </c>
      <c r="F37" s="31">
        <v>30566329</v>
      </c>
      <c r="G37" s="32">
        <v>0</v>
      </c>
      <c r="H37" s="31">
        <v>23881266</v>
      </c>
    </row>
    <row r="38" spans="1:8" x14ac:dyDescent="0.25">
      <c r="A38" s="309">
        <v>12</v>
      </c>
      <c r="B38" s="25">
        <v>16</v>
      </c>
      <c r="C38" s="25">
        <v>2525</v>
      </c>
      <c r="D38" s="26" t="s">
        <v>36</v>
      </c>
      <c r="E38" s="27" t="s">
        <v>21</v>
      </c>
      <c r="F38" s="28">
        <v>1520825</v>
      </c>
      <c r="G38" s="29">
        <v>0</v>
      </c>
      <c r="H38" s="29">
        <v>0</v>
      </c>
    </row>
    <row r="39" spans="1:8" x14ac:dyDescent="0.25">
      <c r="A39" s="310"/>
      <c r="B39" s="25"/>
      <c r="C39" s="25"/>
      <c r="D39" s="26"/>
      <c r="E39" s="30" t="s">
        <v>22</v>
      </c>
      <c r="F39" s="31">
        <v>1441880</v>
      </c>
      <c r="G39" s="32">
        <v>0</v>
      </c>
      <c r="H39" s="32">
        <v>0</v>
      </c>
    </row>
    <row r="40" spans="1:8" x14ac:dyDescent="0.25">
      <c r="A40" s="314"/>
      <c r="B40" s="25"/>
      <c r="C40" s="25"/>
      <c r="D40" s="26"/>
      <c r="E40" s="30" t="s">
        <v>23</v>
      </c>
      <c r="F40" s="31">
        <v>78945</v>
      </c>
      <c r="G40" s="32">
        <v>0</v>
      </c>
      <c r="H40" s="32">
        <v>0</v>
      </c>
    </row>
    <row r="41" spans="1:8" x14ac:dyDescent="0.25">
      <c r="A41" s="309">
        <v>13</v>
      </c>
      <c r="B41" s="25">
        <v>18</v>
      </c>
      <c r="C41" s="25">
        <v>4112</v>
      </c>
      <c r="D41" s="26" t="s">
        <v>37</v>
      </c>
      <c r="E41" s="27" t="s">
        <v>21</v>
      </c>
      <c r="F41" s="28">
        <v>18534622</v>
      </c>
      <c r="G41" s="29">
        <v>0</v>
      </c>
      <c r="H41" s="28">
        <v>10556364</v>
      </c>
    </row>
    <row r="42" spans="1:8" x14ac:dyDescent="0.25">
      <c r="A42" s="310"/>
      <c r="B42" s="25"/>
      <c r="C42" s="25"/>
      <c r="D42" s="26"/>
      <c r="E42" s="30" t="s">
        <v>34</v>
      </c>
      <c r="F42" s="31">
        <v>411399</v>
      </c>
      <c r="G42" s="32">
        <v>0</v>
      </c>
      <c r="H42" s="32">
        <v>0</v>
      </c>
    </row>
    <row r="43" spans="1:8" x14ac:dyDescent="0.25">
      <c r="A43" s="310"/>
      <c r="B43" s="25"/>
      <c r="C43" s="25"/>
      <c r="D43" s="26"/>
      <c r="E43" s="30" t="s">
        <v>22</v>
      </c>
      <c r="F43" s="31">
        <v>4865919</v>
      </c>
      <c r="G43" s="32">
        <v>0</v>
      </c>
      <c r="H43" s="32">
        <v>0</v>
      </c>
    </row>
    <row r="44" spans="1:8" x14ac:dyDescent="0.25">
      <c r="A44" s="314"/>
      <c r="B44" s="25"/>
      <c r="C44" s="25"/>
      <c r="D44" s="26"/>
      <c r="E44" s="30" t="s">
        <v>23</v>
      </c>
      <c r="F44" s="31">
        <v>13257304</v>
      </c>
      <c r="G44" s="32">
        <v>0</v>
      </c>
      <c r="H44" s="31">
        <v>10556364</v>
      </c>
    </row>
    <row r="45" spans="1:8" x14ac:dyDescent="0.25">
      <c r="A45" s="309">
        <v>14</v>
      </c>
      <c r="B45" s="25">
        <v>31</v>
      </c>
      <c r="C45" s="25">
        <v>2548</v>
      </c>
      <c r="D45" s="26" t="s">
        <v>38</v>
      </c>
      <c r="E45" s="27" t="s">
        <v>21</v>
      </c>
      <c r="F45" s="28">
        <v>3038365</v>
      </c>
      <c r="G45" s="29">
        <v>0</v>
      </c>
      <c r="H45" s="29">
        <v>0</v>
      </c>
    </row>
    <row r="46" spans="1:8" x14ac:dyDescent="0.25">
      <c r="A46" s="310"/>
      <c r="B46" s="25"/>
      <c r="C46" s="25"/>
      <c r="D46" s="26"/>
      <c r="E46" s="30" t="s">
        <v>35</v>
      </c>
      <c r="F46" s="31">
        <v>642538</v>
      </c>
      <c r="G46" s="32">
        <v>0</v>
      </c>
      <c r="H46" s="32">
        <v>0</v>
      </c>
    </row>
    <row r="47" spans="1:8" x14ac:dyDescent="0.25">
      <c r="A47" s="314"/>
      <c r="B47" s="25"/>
      <c r="C47" s="25"/>
      <c r="D47" s="26"/>
      <c r="E47" s="30" t="s">
        <v>22</v>
      </c>
      <c r="F47" s="31">
        <v>2395827</v>
      </c>
      <c r="G47" s="32">
        <v>0</v>
      </c>
      <c r="H47" s="32">
        <v>0</v>
      </c>
    </row>
    <row r="48" spans="1:8" x14ac:dyDescent="0.25">
      <c r="A48" s="309">
        <v>15</v>
      </c>
      <c r="B48" s="25">
        <v>31</v>
      </c>
      <c r="C48" s="25">
        <v>2550</v>
      </c>
      <c r="D48" s="26" t="s">
        <v>39</v>
      </c>
      <c r="E48" s="27" t="s">
        <v>21</v>
      </c>
      <c r="F48" s="28">
        <v>376275</v>
      </c>
      <c r="G48" s="29">
        <v>0</v>
      </c>
      <c r="H48" s="28">
        <v>177076</v>
      </c>
    </row>
    <row r="49" spans="1:8" x14ac:dyDescent="0.25">
      <c r="A49" s="310"/>
      <c r="B49" s="25"/>
      <c r="C49" s="25"/>
      <c r="D49" s="26"/>
      <c r="E49" s="30" t="s">
        <v>22</v>
      </c>
      <c r="F49" s="31">
        <v>28800</v>
      </c>
      <c r="G49" s="32">
        <v>0</v>
      </c>
      <c r="H49" s="32">
        <v>0</v>
      </c>
    </row>
    <row r="50" spans="1:8" x14ac:dyDescent="0.25">
      <c r="A50" s="314"/>
      <c r="B50" s="25"/>
      <c r="C50" s="25"/>
      <c r="D50" s="26"/>
      <c r="E50" s="30" t="s">
        <v>23</v>
      </c>
      <c r="F50" s="31">
        <v>347475</v>
      </c>
      <c r="G50" s="32">
        <v>0</v>
      </c>
      <c r="H50" s="31">
        <v>177076</v>
      </c>
    </row>
    <row r="51" spans="1:8" ht="31.5" x14ac:dyDescent="0.25">
      <c r="A51" s="309">
        <v>16</v>
      </c>
      <c r="B51" s="25">
        <v>31</v>
      </c>
      <c r="C51" s="25">
        <v>2551</v>
      </c>
      <c r="D51" s="26" t="s">
        <v>40</v>
      </c>
      <c r="E51" s="27" t="s">
        <v>21</v>
      </c>
      <c r="F51" s="28">
        <v>6013513</v>
      </c>
      <c r="G51" s="29">
        <v>0</v>
      </c>
      <c r="H51" s="29">
        <v>0</v>
      </c>
    </row>
    <row r="52" spans="1:8" x14ac:dyDescent="0.25">
      <c r="A52" s="310"/>
      <c r="B52" s="25"/>
      <c r="C52" s="25"/>
      <c r="D52" s="26"/>
      <c r="E52" s="30" t="s">
        <v>34</v>
      </c>
      <c r="F52" s="31">
        <v>51214</v>
      </c>
      <c r="G52" s="32">
        <v>0</v>
      </c>
      <c r="H52" s="32">
        <v>0</v>
      </c>
    </row>
    <row r="53" spans="1:8" x14ac:dyDescent="0.25">
      <c r="A53" s="314"/>
      <c r="B53" s="25"/>
      <c r="C53" s="25"/>
      <c r="D53" s="26"/>
      <c r="E53" s="30" t="s">
        <v>22</v>
      </c>
      <c r="F53" s="31">
        <v>5962299</v>
      </c>
      <c r="G53" s="32">
        <v>0</v>
      </c>
      <c r="H53" s="32">
        <v>0</v>
      </c>
    </row>
    <row r="54" spans="1:8" x14ac:dyDescent="0.25">
      <c r="A54" s="309">
        <v>17</v>
      </c>
      <c r="B54" s="25">
        <v>31</v>
      </c>
      <c r="C54" s="25">
        <v>2554</v>
      </c>
      <c r="D54" s="26" t="s">
        <v>41</v>
      </c>
      <c r="E54" s="27" t="s">
        <v>21</v>
      </c>
      <c r="F54" s="28">
        <v>412557</v>
      </c>
      <c r="G54" s="29">
        <v>0</v>
      </c>
      <c r="H54" s="29">
        <v>0</v>
      </c>
    </row>
    <row r="55" spans="1:8" x14ac:dyDescent="0.25">
      <c r="A55" s="310"/>
      <c r="B55" s="25"/>
      <c r="C55" s="25"/>
      <c r="D55" s="26"/>
      <c r="E55" s="30" t="s">
        <v>22</v>
      </c>
      <c r="F55" s="31">
        <v>395059</v>
      </c>
      <c r="G55" s="32">
        <v>0</v>
      </c>
      <c r="H55" s="32">
        <v>0</v>
      </c>
    </row>
    <row r="56" spans="1:8" x14ac:dyDescent="0.25">
      <c r="A56" s="314"/>
      <c r="B56" s="25"/>
      <c r="C56" s="25"/>
      <c r="D56" s="26"/>
      <c r="E56" s="30" t="s">
        <v>23</v>
      </c>
      <c r="F56" s="31">
        <v>17498</v>
      </c>
      <c r="G56" s="32">
        <v>0</v>
      </c>
      <c r="H56" s="32">
        <v>0</v>
      </c>
    </row>
    <row r="57" spans="1:8" ht="31.5" x14ac:dyDescent="0.25">
      <c r="A57" s="309">
        <v>18</v>
      </c>
      <c r="B57" s="25">
        <v>31</v>
      </c>
      <c r="C57" s="25">
        <v>2557</v>
      </c>
      <c r="D57" s="26" t="s">
        <v>40</v>
      </c>
      <c r="E57" s="27" t="s">
        <v>21</v>
      </c>
      <c r="F57" s="28">
        <v>978388</v>
      </c>
      <c r="G57" s="29">
        <v>0</v>
      </c>
      <c r="H57" s="29">
        <v>0</v>
      </c>
    </row>
    <row r="58" spans="1:8" x14ac:dyDescent="0.25">
      <c r="A58" s="314"/>
      <c r="B58" s="25"/>
      <c r="C58" s="25"/>
      <c r="D58" s="26"/>
      <c r="E58" s="30" t="s">
        <v>22</v>
      </c>
      <c r="F58" s="31">
        <v>978388</v>
      </c>
      <c r="G58" s="32">
        <v>0</v>
      </c>
      <c r="H58" s="32">
        <v>0</v>
      </c>
    </row>
    <row r="59" spans="1:8" ht="31.5" x14ac:dyDescent="0.25">
      <c r="A59" s="309">
        <v>19</v>
      </c>
      <c r="B59" s="25">
        <v>31</v>
      </c>
      <c r="C59" s="25">
        <v>2558</v>
      </c>
      <c r="D59" s="26" t="s">
        <v>42</v>
      </c>
      <c r="E59" s="27" t="s">
        <v>21</v>
      </c>
      <c r="F59" s="28">
        <v>5401836</v>
      </c>
      <c r="G59" s="29">
        <v>0</v>
      </c>
      <c r="H59" s="29">
        <v>0</v>
      </c>
    </row>
    <row r="60" spans="1:8" x14ac:dyDescent="0.25">
      <c r="A60" s="310"/>
      <c r="B60" s="25"/>
      <c r="C60" s="25"/>
      <c r="D60" s="26"/>
      <c r="E60" s="30" t="s">
        <v>34</v>
      </c>
      <c r="F60" s="31">
        <v>5298904</v>
      </c>
      <c r="G60" s="32">
        <v>0</v>
      </c>
      <c r="H60" s="32">
        <v>0</v>
      </c>
    </row>
    <row r="61" spans="1:8" x14ac:dyDescent="0.25">
      <c r="A61" s="314"/>
      <c r="B61" s="25"/>
      <c r="C61" s="25"/>
      <c r="D61" s="26"/>
      <c r="E61" s="30" t="s">
        <v>22</v>
      </c>
      <c r="F61" s="31">
        <v>102932</v>
      </c>
      <c r="G61" s="32">
        <v>0</v>
      </c>
      <c r="H61" s="32">
        <v>0</v>
      </c>
    </row>
    <row r="62" spans="1:8" x14ac:dyDescent="0.25">
      <c r="A62" s="309">
        <v>20</v>
      </c>
      <c r="B62" s="25">
        <v>31</v>
      </c>
      <c r="C62" s="25">
        <v>2562</v>
      </c>
      <c r="D62" s="26" t="s">
        <v>43</v>
      </c>
      <c r="E62" s="27" t="s">
        <v>21</v>
      </c>
      <c r="F62" s="28">
        <v>113440</v>
      </c>
      <c r="G62" s="29">
        <v>0</v>
      </c>
      <c r="H62" s="28">
        <v>66284</v>
      </c>
    </row>
    <row r="63" spans="1:8" x14ac:dyDescent="0.25">
      <c r="A63" s="310"/>
      <c r="B63" s="25"/>
      <c r="C63" s="25"/>
      <c r="D63" s="26"/>
      <c r="E63" s="30" t="s">
        <v>22</v>
      </c>
      <c r="F63" s="31">
        <v>17738</v>
      </c>
      <c r="G63" s="32">
        <v>0</v>
      </c>
      <c r="H63" s="32">
        <v>0</v>
      </c>
    </row>
    <row r="64" spans="1:8" x14ac:dyDescent="0.25">
      <c r="A64" s="314"/>
      <c r="B64" s="25"/>
      <c r="C64" s="25"/>
      <c r="D64" s="26"/>
      <c r="E64" s="30" t="s">
        <v>23</v>
      </c>
      <c r="F64" s="31">
        <v>95702</v>
      </c>
      <c r="G64" s="32">
        <v>0</v>
      </c>
      <c r="H64" s="31">
        <v>66284</v>
      </c>
    </row>
    <row r="65" spans="1:8" ht="31.5" x14ac:dyDescent="0.25">
      <c r="A65" s="309">
        <v>21</v>
      </c>
      <c r="B65" s="25">
        <v>31</v>
      </c>
      <c r="C65" s="25">
        <v>3300</v>
      </c>
      <c r="D65" s="26" t="s">
        <v>44</v>
      </c>
      <c r="E65" s="27" t="s">
        <v>21</v>
      </c>
      <c r="F65" s="28">
        <v>533495</v>
      </c>
      <c r="G65" s="29">
        <v>0</v>
      </c>
      <c r="H65" s="29">
        <v>0</v>
      </c>
    </row>
    <row r="66" spans="1:8" x14ac:dyDescent="0.25">
      <c r="A66" s="310"/>
      <c r="B66" s="25"/>
      <c r="C66" s="25"/>
      <c r="D66" s="26"/>
      <c r="E66" s="30" t="s">
        <v>35</v>
      </c>
      <c r="F66" s="31">
        <v>107465</v>
      </c>
      <c r="G66" s="32">
        <v>0</v>
      </c>
      <c r="H66" s="32">
        <v>0</v>
      </c>
    </row>
    <row r="67" spans="1:8" x14ac:dyDescent="0.25">
      <c r="A67" s="310"/>
      <c r="B67" s="25"/>
      <c r="C67" s="25"/>
      <c r="D67" s="26"/>
      <c r="E67" s="30" t="s">
        <v>22</v>
      </c>
      <c r="F67" s="31">
        <v>390136</v>
      </c>
      <c r="G67" s="32">
        <v>0</v>
      </c>
      <c r="H67" s="32">
        <v>0</v>
      </c>
    </row>
    <row r="68" spans="1:8" x14ac:dyDescent="0.25">
      <c r="A68" s="314"/>
      <c r="B68" s="25"/>
      <c r="C68" s="25"/>
      <c r="D68" s="26"/>
      <c r="E68" s="30" t="s">
        <v>23</v>
      </c>
      <c r="F68" s="31">
        <v>35894</v>
      </c>
      <c r="G68" s="32">
        <v>0</v>
      </c>
      <c r="H68" s="32">
        <v>0</v>
      </c>
    </row>
    <row r="69" spans="1:8" x14ac:dyDescent="0.25">
      <c r="A69" s="309">
        <v>22</v>
      </c>
      <c r="B69" s="25">
        <v>31</v>
      </c>
      <c r="C69" s="25">
        <v>3301</v>
      </c>
      <c r="D69" s="26" t="s">
        <v>45</v>
      </c>
      <c r="E69" s="27" t="s">
        <v>21</v>
      </c>
      <c r="F69" s="28">
        <v>656637</v>
      </c>
      <c r="G69" s="29">
        <v>0</v>
      </c>
      <c r="H69" s="29">
        <v>0</v>
      </c>
    </row>
    <row r="70" spans="1:8" x14ac:dyDescent="0.25">
      <c r="A70" s="310"/>
      <c r="B70" s="25"/>
      <c r="C70" s="25"/>
      <c r="D70" s="26"/>
      <c r="E70" s="30" t="s">
        <v>22</v>
      </c>
      <c r="F70" s="31">
        <v>644251</v>
      </c>
      <c r="G70" s="32">
        <v>0</v>
      </c>
      <c r="H70" s="32">
        <v>0</v>
      </c>
    </row>
    <row r="71" spans="1:8" x14ac:dyDescent="0.25">
      <c r="A71" s="314"/>
      <c r="B71" s="25"/>
      <c r="C71" s="25"/>
      <c r="D71" s="26"/>
      <c r="E71" s="30" t="s">
        <v>23</v>
      </c>
      <c r="F71" s="31">
        <v>12386</v>
      </c>
      <c r="G71" s="32">
        <v>0</v>
      </c>
      <c r="H71" s="32">
        <v>0</v>
      </c>
    </row>
    <row r="72" spans="1:8" ht="31.5" x14ac:dyDescent="0.25">
      <c r="A72" s="309">
        <v>23</v>
      </c>
      <c r="B72" s="25">
        <v>31</v>
      </c>
      <c r="C72" s="25">
        <v>3303</v>
      </c>
      <c r="D72" s="26" t="s">
        <v>46</v>
      </c>
      <c r="E72" s="27" t="s">
        <v>21</v>
      </c>
      <c r="F72" s="28">
        <v>208607</v>
      </c>
      <c r="G72" s="29">
        <v>0</v>
      </c>
      <c r="H72" s="29">
        <v>0</v>
      </c>
    </row>
    <row r="73" spans="1:8" x14ac:dyDescent="0.25">
      <c r="A73" s="314"/>
      <c r="B73" s="25"/>
      <c r="C73" s="25"/>
      <c r="D73" s="26"/>
      <c r="E73" s="30" t="s">
        <v>22</v>
      </c>
      <c r="F73" s="31">
        <v>208607</v>
      </c>
      <c r="G73" s="32">
        <v>0</v>
      </c>
      <c r="H73" s="32">
        <v>0</v>
      </c>
    </row>
    <row r="74" spans="1:8" x14ac:dyDescent="0.25">
      <c r="A74" s="309">
        <v>24</v>
      </c>
      <c r="B74" s="25">
        <v>31</v>
      </c>
      <c r="C74" s="25">
        <v>3304</v>
      </c>
      <c r="D74" s="26" t="s">
        <v>47</v>
      </c>
      <c r="E74" s="27" t="s">
        <v>21</v>
      </c>
      <c r="F74" s="28">
        <v>2901813</v>
      </c>
      <c r="G74" s="29">
        <v>0</v>
      </c>
      <c r="H74" s="29">
        <v>0</v>
      </c>
    </row>
    <row r="75" spans="1:8" x14ac:dyDescent="0.25">
      <c r="A75" s="314"/>
      <c r="B75" s="25"/>
      <c r="C75" s="25"/>
      <c r="D75" s="26"/>
      <c r="E75" s="30" t="s">
        <v>34</v>
      </c>
      <c r="F75" s="31">
        <v>2901813</v>
      </c>
      <c r="G75" s="32">
        <v>0</v>
      </c>
      <c r="H75" s="32">
        <v>0</v>
      </c>
    </row>
    <row r="76" spans="1:8" x14ac:dyDescent="0.25">
      <c r="A76" s="309">
        <v>25</v>
      </c>
      <c r="B76" s="25">
        <v>31</v>
      </c>
      <c r="C76" s="25">
        <v>3305</v>
      </c>
      <c r="D76" s="26" t="s">
        <v>48</v>
      </c>
      <c r="E76" s="27" t="s">
        <v>21</v>
      </c>
      <c r="F76" s="28">
        <v>178359</v>
      </c>
      <c r="G76" s="29">
        <v>0</v>
      </c>
      <c r="H76" s="29">
        <v>0</v>
      </c>
    </row>
    <row r="77" spans="1:8" x14ac:dyDescent="0.25">
      <c r="A77" s="314"/>
      <c r="B77" s="25"/>
      <c r="C77" s="25"/>
      <c r="D77" s="26"/>
      <c r="E77" s="30" t="s">
        <v>22</v>
      </c>
      <c r="F77" s="31">
        <v>178359</v>
      </c>
      <c r="G77" s="32">
        <v>0</v>
      </c>
      <c r="H77" s="32">
        <v>0</v>
      </c>
    </row>
    <row r="78" spans="1:8" x14ac:dyDescent="0.25">
      <c r="A78" s="309">
        <v>26</v>
      </c>
      <c r="B78" s="25">
        <v>31</v>
      </c>
      <c r="C78" s="25">
        <v>3308</v>
      </c>
      <c r="D78" s="26" t="s">
        <v>49</v>
      </c>
      <c r="E78" s="27" t="s">
        <v>21</v>
      </c>
      <c r="F78" s="28">
        <v>9088035</v>
      </c>
      <c r="G78" s="28">
        <v>18770</v>
      </c>
      <c r="H78" s="28">
        <v>3564577</v>
      </c>
    </row>
    <row r="79" spans="1:8" x14ac:dyDescent="0.25">
      <c r="A79" s="310"/>
      <c r="B79" s="25"/>
      <c r="C79" s="25"/>
      <c r="D79" s="26"/>
      <c r="E79" s="30" t="s">
        <v>22</v>
      </c>
      <c r="F79" s="31">
        <v>1548073</v>
      </c>
      <c r="G79" s="31">
        <v>3597</v>
      </c>
      <c r="H79" s="32">
        <v>0</v>
      </c>
    </row>
    <row r="80" spans="1:8" x14ac:dyDescent="0.25">
      <c r="A80" s="314"/>
      <c r="B80" s="25"/>
      <c r="C80" s="25"/>
      <c r="D80" s="26"/>
      <c r="E80" s="30" t="s">
        <v>23</v>
      </c>
      <c r="F80" s="31">
        <v>7539962</v>
      </c>
      <c r="G80" s="31">
        <v>15173</v>
      </c>
      <c r="H80" s="31">
        <v>3564577</v>
      </c>
    </row>
    <row r="81" spans="1:8" ht="31.5" x14ac:dyDescent="0.25">
      <c r="A81" s="309">
        <v>27</v>
      </c>
      <c r="B81" s="25">
        <v>31</v>
      </c>
      <c r="C81" s="25">
        <v>3309</v>
      </c>
      <c r="D81" s="26" t="s">
        <v>50</v>
      </c>
      <c r="E81" s="27" t="s">
        <v>21</v>
      </c>
      <c r="F81" s="28">
        <v>83023</v>
      </c>
      <c r="G81" s="29">
        <v>0</v>
      </c>
      <c r="H81" s="29">
        <v>0</v>
      </c>
    </row>
    <row r="82" spans="1:8" x14ac:dyDescent="0.25">
      <c r="A82" s="314"/>
      <c r="B82" s="25"/>
      <c r="C82" s="25"/>
      <c r="D82" s="26"/>
      <c r="E82" s="30" t="s">
        <v>22</v>
      </c>
      <c r="F82" s="31">
        <v>83023</v>
      </c>
      <c r="G82" s="32">
        <v>0</v>
      </c>
      <c r="H82" s="32">
        <v>0</v>
      </c>
    </row>
    <row r="83" spans="1:8" x14ac:dyDescent="0.25">
      <c r="A83" s="309">
        <v>28</v>
      </c>
      <c r="B83" s="25">
        <v>31</v>
      </c>
      <c r="C83" s="25">
        <v>4160</v>
      </c>
      <c r="D83" s="26" t="s">
        <v>51</v>
      </c>
      <c r="E83" s="27" t="s">
        <v>21</v>
      </c>
      <c r="F83" s="28">
        <v>668426</v>
      </c>
      <c r="G83" s="29">
        <v>0</v>
      </c>
      <c r="H83" s="28">
        <v>38520</v>
      </c>
    </row>
    <row r="84" spans="1:8" x14ac:dyDescent="0.25">
      <c r="A84" s="310"/>
      <c r="B84" s="25"/>
      <c r="C84" s="25"/>
      <c r="D84" s="26"/>
      <c r="E84" s="30" t="s">
        <v>22</v>
      </c>
      <c r="F84" s="31">
        <v>549909</v>
      </c>
      <c r="G84" s="32">
        <v>0</v>
      </c>
      <c r="H84" s="31">
        <v>38520</v>
      </c>
    </row>
    <row r="85" spans="1:8" x14ac:dyDescent="0.25">
      <c r="A85" s="314"/>
      <c r="B85" s="25"/>
      <c r="C85" s="25"/>
      <c r="D85" s="26"/>
      <c r="E85" s="30" t="s">
        <v>23</v>
      </c>
      <c r="F85" s="31">
        <v>118517</v>
      </c>
      <c r="G85" s="32">
        <v>0</v>
      </c>
      <c r="H85" s="32">
        <v>0</v>
      </c>
    </row>
    <row r="86" spans="1:8" x14ac:dyDescent="0.25">
      <c r="A86" s="309">
        <v>29</v>
      </c>
      <c r="B86" s="25">
        <v>31</v>
      </c>
      <c r="C86" s="25">
        <v>4161</v>
      </c>
      <c r="D86" s="26" t="s">
        <v>52</v>
      </c>
      <c r="E86" s="27" t="s">
        <v>21</v>
      </c>
      <c r="F86" s="28">
        <v>5240913</v>
      </c>
      <c r="G86" s="28">
        <v>3240</v>
      </c>
      <c r="H86" s="29">
        <v>0</v>
      </c>
    </row>
    <row r="87" spans="1:8" x14ac:dyDescent="0.25">
      <c r="A87" s="310"/>
      <c r="B87" s="25"/>
      <c r="C87" s="25"/>
      <c r="D87" s="26"/>
      <c r="E87" s="30" t="s">
        <v>34</v>
      </c>
      <c r="F87" s="31">
        <v>4935875</v>
      </c>
      <c r="G87" s="31">
        <v>3240</v>
      </c>
      <c r="H87" s="32">
        <v>0</v>
      </c>
    </row>
    <row r="88" spans="1:8" x14ac:dyDescent="0.25">
      <c r="A88" s="314"/>
      <c r="B88" s="25"/>
      <c r="C88" s="25"/>
      <c r="D88" s="26"/>
      <c r="E88" s="30" t="s">
        <v>22</v>
      </c>
      <c r="F88" s="31">
        <v>305038</v>
      </c>
      <c r="G88" s="32">
        <v>0</v>
      </c>
      <c r="H88" s="32">
        <v>0</v>
      </c>
    </row>
    <row r="89" spans="1:8" x14ac:dyDescent="0.25">
      <c r="A89" s="309">
        <v>30</v>
      </c>
      <c r="B89" s="25">
        <v>31</v>
      </c>
      <c r="C89" s="25">
        <v>4162</v>
      </c>
      <c r="D89" s="26" t="s">
        <v>53</v>
      </c>
      <c r="E89" s="27" t="s">
        <v>21</v>
      </c>
      <c r="F89" s="28">
        <v>24143</v>
      </c>
      <c r="G89" s="29">
        <v>0</v>
      </c>
      <c r="H89" s="29">
        <v>0</v>
      </c>
    </row>
    <row r="90" spans="1:8" x14ac:dyDescent="0.25">
      <c r="A90" s="314"/>
      <c r="B90" s="25"/>
      <c r="C90" s="25"/>
      <c r="D90" s="26"/>
      <c r="E90" s="30" t="s">
        <v>22</v>
      </c>
      <c r="F90" s="31">
        <v>24143</v>
      </c>
      <c r="G90" s="32">
        <v>0</v>
      </c>
      <c r="H90" s="32">
        <v>0</v>
      </c>
    </row>
    <row r="91" spans="1:8" x14ac:dyDescent="0.25">
      <c r="A91" s="309">
        <v>31</v>
      </c>
      <c r="B91" s="25">
        <v>31</v>
      </c>
      <c r="C91" s="25">
        <v>4163</v>
      </c>
      <c r="D91" s="26" t="s">
        <v>54</v>
      </c>
      <c r="E91" s="27" t="s">
        <v>21</v>
      </c>
      <c r="F91" s="28">
        <v>1041219</v>
      </c>
      <c r="G91" s="29">
        <v>0</v>
      </c>
      <c r="H91" s="29">
        <v>0</v>
      </c>
    </row>
    <row r="92" spans="1:8" x14ac:dyDescent="0.25">
      <c r="A92" s="314"/>
      <c r="B92" s="25"/>
      <c r="C92" s="25"/>
      <c r="D92" s="26"/>
      <c r="E92" s="30" t="s">
        <v>22</v>
      </c>
      <c r="F92" s="31">
        <v>1041219</v>
      </c>
      <c r="G92" s="32">
        <v>0</v>
      </c>
      <c r="H92" s="32">
        <v>0</v>
      </c>
    </row>
    <row r="93" spans="1:8" x14ac:dyDescent="0.25">
      <c r="A93" s="309">
        <v>32</v>
      </c>
      <c r="B93" s="25">
        <v>31</v>
      </c>
      <c r="C93" s="25">
        <v>4165</v>
      </c>
      <c r="D93" s="26" t="s">
        <v>55</v>
      </c>
      <c r="E93" s="27" t="s">
        <v>21</v>
      </c>
      <c r="F93" s="28">
        <v>128240</v>
      </c>
      <c r="G93" s="29">
        <v>0</v>
      </c>
      <c r="H93" s="29">
        <v>0</v>
      </c>
    </row>
    <row r="94" spans="1:8" x14ac:dyDescent="0.25">
      <c r="A94" s="314"/>
      <c r="B94" s="25"/>
      <c r="C94" s="25"/>
      <c r="D94" s="26"/>
      <c r="E94" s="30" t="s">
        <v>22</v>
      </c>
      <c r="F94" s="31">
        <v>128240</v>
      </c>
      <c r="G94" s="32">
        <v>0</v>
      </c>
      <c r="H94" s="32">
        <v>0</v>
      </c>
    </row>
    <row r="95" spans="1:8" ht="31.5" x14ac:dyDescent="0.25">
      <c r="A95" s="309">
        <v>33</v>
      </c>
      <c r="B95" s="25">
        <v>31</v>
      </c>
      <c r="C95" s="25">
        <v>4166</v>
      </c>
      <c r="D95" s="26" t="s">
        <v>56</v>
      </c>
      <c r="E95" s="27" t="s">
        <v>21</v>
      </c>
      <c r="F95" s="28">
        <v>1252385</v>
      </c>
      <c r="G95" s="29">
        <v>0</v>
      </c>
      <c r="H95" s="29">
        <v>0</v>
      </c>
    </row>
    <row r="96" spans="1:8" x14ac:dyDescent="0.25">
      <c r="A96" s="314"/>
      <c r="B96" s="25"/>
      <c r="C96" s="25"/>
      <c r="D96" s="26"/>
      <c r="E96" s="30" t="s">
        <v>22</v>
      </c>
      <c r="F96" s="31">
        <v>1252385</v>
      </c>
      <c r="G96" s="32">
        <v>0</v>
      </c>
      <c r="H96" s="32">
        <v>0</v>
      </c>
    </row>
    <row r="97" spans="1:8" x14ac:dyDescent="0.25">
      <c r="A97" s="309">
        <v>34</v>
      </c>
      <c r="B97" s="25">
        <v>34</v>
      </c>
      <c r="C97" s="25">
        <v>1066</v>
      </c>
      <c r="D97" s="26" t="s">
        <v>57</v>
      </c>
      <c r="E97" s="27" t="s">
        <v>21</v>
      </c>
      <c r="F97" s="28">
        <v>15865789</v>
      </c>
      <c r="G97" s="29">
        <v>0</v>
      </c>
      <c r="H97" s="28">
        <v>6202353</v>
      </c>
    </row>
    <row r="98" spans="1:8" x14ac:dyDescent="0.25">
      <c r="A98" s="310"/>
      <c r="B98" s="25"/>
      <c r="C98" s="25"/>
      <c r="D98" s="26"/>
      <c r="E98" s="30" t="s">
        <v>34</v>
      </c>
      <c r="F98" s="31">
        <v>2992440</v>
      </c>
      <c r="G98" s="32">
        <v>0</v>
      </c>
      <c r="H98" s="32">
        <v>0</v>
      </c>
    </row>
    <row r="99" spans="1:8" x14ac:dyDescent="0.25">
      <c r="A99" s="310"/>
      <c r="B99" s="25"/>
      <c r="C99" s="25"/>
      <c r="D99" s="26"/>
      <c r="E99" s="30" t="s">
        <v>22</v>
      </c>
      <c r="F99" s="31">
        <v>2405565</v>
      </c>
      <c r="G99" s="32">
        <v>0</v>
      </c>
      <c r="H99" s="31">
        <v>45762</v>
      </c>
    </row>
    <row r="100" spans="1:8" x14ac:dyDescent="0.25">
      <c r="A100" s="314"/>
      <c r="B100" s="25"/>
      <c r="C100" s="25"/>
      <c r="D100" s="26"/>
      <c r="E100" s="30" t="s">
        <v>23</v>
      </c>
      <c r="F100" s="31">
        <v>10467784</v>
      </c>
      <c r="G100" s="32">
        <v>0</v>
      </c>
      <c r="H100" s="31">
        <v>6156591</v>
      </c>
    </row>
    <row r="101" spans="1:8" x14ac:dyDescent="0.25">
      <c r="A101" s="309">
        <v>35</v>
      </c>
      <c r="B101" s="25">
        <v>34</v>
      </c>
      <c r="C101" s="25">
        <v>1467</v>
      </c>
      <c r="D101" s="26" t="s">
        <v>58</v>
      </c>
      <c r="E101" s="27" t="s">
        <v>21</v>
      </c>
      <c r="F101" s="28">
        <v>45440</v>
      </c>
      <c r="G101" s="29">
        <v>0</v>
      </c>
      <c r="H101" s="29">
        <v>0</v>
      </c>
    </row>
    <row r="102" spans="1:8" x14ac:dyDescent="0.25">
      <c r="A102" s="314"/>
      <c r="B102" s="25"/>
      <c r="C102" s="25"/>
      <c r="D102" s="26"/>
      <c r="E102" s="30" t="s">
        <v>23</v>
      </c>
      <c r="F102" s="31">
        <v>45440</v>
      </c>
      <c r="G102" s="32">
        <v>0</v>
      </c>
      <c r="H102" s="32">
        <v>0</v>
      </c>
    </row>
    <row r="103" spans="1:8" x14ac:dyDescent="0.25">
      <c r="A103" s="309">
        <v>36</v>
      </c>
      <c r="B103" s="25">
        <v>34</v>
      </c>
      <c r="C103" s="25">
        <v>1500</v>
      </c>
      <c r="D103" s="26" t="s">
        <v>59</v>
      </c>
      <c r="E103" s="27" t="s">
        <v>21</v>
      </c>
      <c r="F103" s="28">
        <v>71213</v>
      </c>
      <c r="G103" s="29">
        <v>0</v>
      </c>
      <c r="H103" s="29">
        <v>0</v>
      </c>
    </row>
    <row r="104" spans="1:8" x14ac:dyDescent="0.25">
      <c r="A104" s="314"/>
      <c r="B104" s="25"/>
      <c r="C104" s="25"/>
      <c r="D104" s="26"/>
      <c r="E104" s="30" t="s">
        <v>22</v>
      </c>
      <c r="F104" s="31">
        <v>71213</v>
      </c>
      <c r="G104" s="32">
        <v>0</v>
      </c>
      <c r="H104" s="32">
        <v>0</v>
      </c>
    </row>
    <row r="105" spans="1:8" x14ac:dyDescent="0.25">
      <c r="A105" s="309">
        <v>37</v>
      </c>
      <c r="B105" s="25">
        <v>34</v>
      </c>
      <c r="C105" s="25">
        <v>1501</v>
      </c>
      <c r="D105" s="26" t="s">
        <v>60</v>
      </c>
      <c r="E105" s="27" t="s">
        <v>21</v>
      </c>
      <c r="F105" s="28">
        <v>556249</v>
      </c>
      <c r="G105" s="29">
        <v>0</v>
      </c>
      <c r="H105" s="29">
        <v>0</v>
      </c>
    </row>
    <row r="106" spans="1:8" x14ac:dyDescent="0.25">
      <c r="A106" s="310"/>
      <c r="B106" s="25"/>
      <c r="C106" s="25"/>
      <c r="D106" s="26"/>
      <c r="E106" s="30" t="s">
        <v>22</v>
      </c>
      <c r="F106" s="31">
        <v>383700</v>
      </c>
      <c r="G106" s="32">
        <v>0</v>
      </c>
      <c r="H106" s="32">
        <v>0</v>
      </c>
    </row>
    <row r="107" spans="1:8" x14ac:dyDescent="0.25">
      <c r="A107" s="314"/>
      <c r="B107" s="25"/>
      <c r="C107" s="25"/>
      <c r="D107" s="26"/>
      <c r="E107" s="30" t="s">
        <v>23</v>
      </c>
      <c r="F107" s="31">
        <v>172549</v>
      </c>
      <c r="G107" s="32">
        <v>0</v>
      </c>
      <c r="H107" s="32">
        <v>0</v>
      </c>
    </row>
    <row r="108" spans="1:8" x14ac:dyDescent="0.25">
      <c r="A108" s="309">
        <v>38</v>
      </c>
      <c r="B108" s="25">
        <v>34</v>
      </c>
      <c r="C108" s="25">
        <v>2371</v>
      </c>
      <c r="D108" s="26" t="s">
        <v>61</v>
      </c>
      <c r="E108" s="27" t="s">
        <v>21</v>
      </c>
      <c r="F108" s="28">
        <v>2033080</v>
      </c>
      <c r="G108" s="29">
        <v>0</v>
      </c>
      <c r="H108" s="29">
        <v>0</v>
      </c>
    </row>
    <row r="109" spans="1:8" x14ac:dyDescent="0.25">
      <c r="A109" s="310"/>
      <c r="B109" s="25"/>
      <c r="C109" s="25"/>
      <c r="D109" s="26"/>
      <c r="E109" s="30" t="s">
        <v>35</v>
      </c>
      <c r="F109" s="31">
        <v>1918750</v>
      </c>
      <c r="G109" s="32">
        <v>0</v>
      </c>
      <c r="H109" s="32">
        <v>0</v>
      </c>
    </row>
    <row r="110" spans="1:8" x14ac:dyDescent="0.25">
      <c r="A110" s="314"/>
      <c r="B110" s="25"/>
      <c r="C110" s="25"/>
      <c r="D110" s="26"/>
      <c r="E110" s="30" t="s">
        <v>22</v>
      </c>
      <c r="F110" s="31">
        <v>114330</v>
      </c>
      <c r="G110" s="32">
        <v>0</v>
      </c>
      <c r="H110" s="32">
        <v>0</v>
      </c>
    </row>
    <row r="111" spans="1:8" x14ac:dyDescent="0.25">
      <c r="A111" s="309">
        <v>39</v>
      </c>
      <c r="B111" s="25">
        <v>34</v>
      </c>
      <c r="C111" s="25">
        <v>2372</v>
      </c>
      <c r="D111" s="26" t="s">
        <v>62</v>
      </c>
      <c r="E111" s="27" t="s">
        <v>21</v>
      </c>
      <c r="F111" s="28">
        <v>1554147</v>
      </c>
      <c r="G111" s="29">
        <v>0</v>
      </c>
      <c r="H111" s="29">
        <v>0</v>
      </c>
    </row>
    <row r="112" spans="1:8" x14ac:dyDescent="0.25">
      <c r="A112" s="310"/>
      <c r="B112" s="25"/>
      <c r="C112" s="25"/>
      <c r="D112" s="26"/>
      <c r="E112" s="30" t="s">
        <v>34</v>
      </c>
      <c r="F112" s="31">
        <v>463600</v>
      </c>
      <c r="G112" s="32">
        <v>0</v>
      </c>
      <c r="H112" s="32">
        <v>0</v>
      </c>
    </row>
    <row r="113" spans="1:8" x14ac:dyDescent="0.25">
      <c r="A113" s="310"/>
      <c r="B113" s="25"/>
      <c r="C113" s="25"/>
      <c r="D113" s="26"/>
      <c r="E113" s="30" t="s">
        <v>35</v>
      </c>
      <c r="F113" s="31">
        <v>857200</v>
      </c>
      <c r="G113" s="32">
        <v>0</v>
      </c>
      <c r="H113" s="32">
        <v>0</v>
      </c>
    </row>
    <row r="114" spans="1:8" x14ac:dyDescent="0.25">
      <c r="A114" s="310"/>
      <c r="B114" s="25"/>
      <c r="C114" s="25"/>
      <c r="D114" s="26"/>
      <c r="E114" s="30" t="s">
        <v>22</v>
      </c>
      <c r="F114" s="31">
        <v>222603</v>
      </c>
      <c r="G114" s="32">
        <v>0</v>
      </c>
      <c r="H114" s="32">
        <v>0</v>
      </c>
    </row>
    <row r="115" spans="1:8" x14ac:dyDescent="0.25">
      <c r="A115" s="314"/>
      <c r="B115" s="25"/>
      <c r="C115" s="25"/>
      <c r="D115" s="26"/>
      <c r="E115" s="30" t="s">
        <v>23</v>
      </c>
      <c r="F115" s="31">
        <v>10744</v>
      </c>
      <c r="G115" s="32">
        <v>0</v>
      </c>
      <c r="H115" s="32">
        <v>0</v>
      </c>
    </row>
    <row r="116" spans="1:8" x14ac:dyDescent="0.25">
      <c r="A116" s="309">
        <v>40</v>
      </c>
      <c r="B116" s="25">
        <v>34</v>
      </c>
      <c r="C116" s="25">
        <v>2374</v>
      </c>
      <c r="D116" s="26" t="s">
        <v>63</v>
      </c>
      <c r="E116" s="27" t="s">
        <v>21</v>
      </c>
      <c r="F116" s="28">
        <v>2306732</v>
      </c>
      <c r="G116" s="29">
        <v>0</v>
      </c>
      <c r="H116" s="29">
        <v>0</v>
      </c>
    </row>
    <row r="117" spans="1:8" x14ac:dyDescent="0.25">
      <c r="A117" s="310"/>
      <c r="B117" s="25"/>
      <c r="C117" s="25"/>
      <c r="D117" s="26"/>
      <c r="E117" s="30" t="s">
        <v>34</v>
      </c>
      <c r="F117" s="31">
        <v>75528</v>
      </c>
      <c r="G117" s="32">
        <v>0</v>
      </c>
      <c r="H117" s="32">
        <v>0</v>
      </c>
    </row>
    <row r="118" spans="1:8" x14ac:dyDescent="0.25">
      <c r="A118" s="310"/>
      <c r="B118" s="25"/>
      <c r="C118" s="25"/>
      <c r="D118" s="26"/>
      <c r="E118" s="30" t="s">
        <v>22</v>
      </c>
      <c r="F118" s="31">
        <v>1990132</v>
      </c>
      <c r="G118" s="32">
        <v>0</v>
      </c>
      <c r="H118" s="32">
        <v>0</v>
      </c>
    </row>
    <row r="119" spans="1:8" x14ac:dyDescent="0.25">
      <c r="A119" s="314"/>
      <c r="B119" s="25"/>
      <c r="C119" s="25"/>
      <c r="D119" s="26"/>
      <c r="E119" s="30" t="s">
        <v>23</v>
      </c>
      <c r="F119" s="31">
        <v>241072</v>
      </c>
      <c r="G119" s="32">
        <v>0</v>
      </c>
      <c r="H119" s="32">
        <v>0</v>
      </c>
    </row>
    <row r="120" spans="1:8" x14ac:dyDescent="0.25">
      <c r="A120" s="309">
        <v>41</v>
      </c>
      <c r="B120" s="25">
        <v>34</v>
      </c>
      <c r="C120" s="25">
        <v>2375</v>
      </c>
      <c r="D120" s="26" t="s">
        <v>64</v>
      </c>
      <c r="E120" s="27" t="s">
        <v>21</v>
      </c>
      <c r="F120" s="28">
        <v>441130</v>
      </c>
      <c r="G120" s="29">
        <v>0</v>
      </c>
      <c r="H120" s="29">
        <v>0</v>
      </c>
    </row>
    <row r="121" spans="1:8" x14ac:dyDescent="0.25">
      <c r="A121" s="314"/>
      <c r="B121" s="25"/>
      <c r="C121" s="25"/>
      <c r="D121" s="26"/>
      <c r="E121" s="30" t="s">
        <v>35</v>
      </c>
      <c r="F121" s="31">
        <v>441130</v>
      </c>
      <c r="G121" s="32">
        <v>0</v>
      </c>
      <c r="H121" s="32">
        <v>0</v>
      </c>
    </row>
    <row r="122" spans="1:8" x14ac:dyDescent="0.25">
      <c r="A122" s="309">
        <v>42</v>
      </c>
      <c r="B122" s="25">
        <v>34</v>
      </c>
      <c r="C122" s="25">
        <v>5792</v>
      </c>
      <c r="D122" s="26" t="s">
        <v>65</v>
      </c>
      <c r="E122" s="27" t="s">
        <v>21</v>
      </c>
      <c r="F122" s="28">
        <v>397622</v>
      </c>
      <c r="G122" s="29">
        <v>0</v>
      </c>
      <c r="H122" s="28">
        <v>67777</v>
      </c>
    </row>
    <row r="123" spans="1:8" x14ac:dyDescent="0.25">
      <c r="A123" s="310"/>
      <c r="B123" s="25"/>
      <c r="C123" s="25"/>
      <c r="D123" s="26"/>
      <c r="E123" s="30" t="s">
        <v>22</v>
      </c>
      <c r="F123" s="31">
        <v>262042</v>
      </c>
      <c r="G123" s="32">
        <v>0</v>
      </c>
      <c r="H123" s="32">
        <v>0</v>
      </c>
    </row>
    <row r="124" spans="1:8" x14ac:dyDescent="0.25">
      <c r="A124" s="314"/>
      <c r="B124" s="25"/>
      <c r="C124" s="25"/>
      <c r="D124" s="26"/>
      <c r="E124" s="30" t="s">
        <v>23</v>
      </c>
      <c r="F124" s="31">
        <v>135580</v>
      </c>
      <c r="G124" s="32">
        <v>0</v>
      </c>
      <c r="H124" s="31">
        <v>67777</v>
      </c>
    </row>
    <row r="125" spans="1:8" x14ac:dyDescent="0.25">
      <c r="A125" s="309">
        <v>43</v>
      </c>
      <c r="B125" s="25">
        <v>36</v>
      </c>
      <c r="C125" s="25">
        <v>270</v>
      </c>
      <c r="D125" s="26" t="s">
        <v>66</v>
      </c>
      <c r="E125" s="27" t="s">
        <v>21</v>
      </c>
      <c r="F125" s="28">
        <v>2029066</v>
      </c>
      <c r="G125" s="29">
        <v>0</v>
      </c>
      <c r="H125" s="28">
        <v>5335</v>
      </c>
    </row>
    <row r="126" spans="1:8" x14ac:dyDescent="0.25">
      <c r="A126" s="310"/>
      <c r="B126" s="25"/>
      <c r="C126" s="25"/>
      <c r="D126" s="26"/>
      <c r="E126" s="30" t="s">
        <v>34</v>
      </c>
      <c r="F126" s="31">
        <v>1997756</v>
      </c>
      <c r="G126" s="32">
        <v>0</v>
      </c>
      <c r="H126" s="32">
        <v>0</v>
      </c>
    </row>
    <row r="127" spans="1:8" x14ac:dyDescent="0.25">
      <c r="A127" s="310"/>
      <c r="B127" s="25"/>
      <c r="C127" s="25"/>
      <c r="D127" s="26"/>
      <c r="E127" s="30" t="s">
        <v>22</v>
      </c>
      <c r="F127" s="31">
        <v>19560</v>
      </c>
      <c r="G127" s="32">
        <v>0</v>
      </c>
      <c r="H127" s="32">
        <v>0</v>
      </c>
    </row>
    <row r="128" spans="1:8" x14ac:dyDescent="0.25">
      <c r="A128" s="314"/>
      <c r="B128" s="25"/>
      <c r="C128" s="25"/>
      <c r="D128" s="26"/>
      <c r="E128" s="30" t="s">
        <v>23</v>
      </c>
      <c r="F128" s="31">
        <v>11750</v>
      </c>
      <c r="G128" s="32">
        <v>0</v>
      </c>
      <c r="H128" s="31">
        <v>5335</v>
      </c>
    </row>
    <row r="129" spans="1:8" x14ac:dyDescent="0.25">
      <c r="A129" s="309">
        <v>44</v>
      </c>
      <c r="B129" s="25">
        <v>36</v>
      </c>
      <c r="C129" s="25">
        <v>362</v>
      </c>
      <c r="D129" s="26" t="s">
        <v>67</v>
      </c>
      <c r="E129" s="27" t="s">
        <v>21</v>
      </c>
      <c r="F129" s="28">
        <v>1514149</v>
      </c>
      <c r="G129" s="29">
        <v>0</v>
      </c>
      <c r="H129" s="28">
        <v>792599</v>
      </c>
    </row>
    <row r="130" spans="1:8" x14ac:dyDescent="0.25">
      <c r="A130" s="310"/>
      <c r="B130" s="25"/>
      <c r="C130" s="25"/>
      <c r="D130" s="26"/>
      <c r="E130" s="30" t="s">
        <v>22</v>
      </c>
      <c r="F130" s="31">
        <v>384561</v>
      </c>
      <c r="G130" s="32">
        <v>0</v>
      </c>
      <c r="H130" s="32">
        <v>0</v>
      </c>
    </row>
    <row r="131" spans="1:8" x14ac:dyDescent="0.25">
      <c r="A131" s="314"/>
      <c r="B131" s="25"/>
      <c r="C131" s="25"/>
      <c r="D131" s="26"/>
      <c r="E131" s="30" t="s">
        <v>23</v>
      </c>
      <c r="F131" s="31">
        <v>1129588</v>
      </c>
      <c r="G131" s="32">
        <v>0</v>
      </c>
      <c r="H131" s="31">
        <v>792599</v>
      </c>
    </row>
    <row r="132" spans="1:8" x14ac:dyDescent="0.25">
      <c r="A132" s="309">
        <v>45</v>
      </c>
      <c r="B132" s="25">
        <v>52</v>
      </c>
      <c r="C132" s="25">
        <v>3025</v>
      </c>
      <c r="D132" s="26" t="s">
        <v>68</v>
      </c>
      <c r="E132" s="27" t="s">
        <v>21</v>
      </c>
      <c r="F132" s="28">
        <v>12160737</v>
      </c>
      <c r="G132" s="29">
        <v>0</v>
      </c>
      <c r="H132" s="28">
        <v>284221</v>
      </c>
    </row>
    <row r="133" spans="1:8" x14ac:dyDescent="0.25">
      <c r="A133" s="310"/>
      <c r="B133" s="25"/>
      <c r="C133" s="25"/>
      <c r="D133" s="26"/>
      <c r="E133" s="30" t="s">
        <v>34</v>
      </c>
      <c r="F133" s="31">
        <v>6351957</v>
      </c>
      <c r="G133" s="32">
        <v>0</v>
      </c>
      <c r="H133" s="32">
        <v>0</v>
      </c>
    </row>
    <row r="134" spans="1:8" x14ac:dyDescent="0.25">
      <c r="A134" s="310"/>
      <c r="B134" s="25"/>
      <c r="C134" s="25"/>
      <c r="D134" s="26"/>
      <c r="E134" s="30" t="s">
        <v>35</v>
      </c>
      <c r="F134" s="31">
        <v>221489</v>
      </c>
      <c r="G134" s="32">
        <v>0</v>
      </c>
      <c r="H134" s="32">
        <v>0</v>
      </c>
    </row>
    <row r="135" spans="1:8" x14ac:dyDescent="0.25">
      <c r="A135" s="310"/>
      <c r="B135" s="25"/>
      <c r="C135" s="25"/>
      <c r="D135" s="26"/>
      <c r="E135" s="30" t="s">
        <v>22</v>
      </c>
      <c r="F135" s="31">
        <v>5300037</v>
      </c>
      <c r="G135" s="32">
        <v>0</v>
      </c>
      <c r="H135" s="32">
        <v>0</v>
      </c>
    </row>
    <row r="136" spans="1:8" x14ac:dyDescent="0.25">
      <c r="A136" s="314"/>
      <c r="B136" s="25"/>
      <c r="C136" s="25"/>
      <c r="D136" s="26"/>
      <c r="E136" s="30" t="s">
        <v>23</v>
      </c>
      <c r="F136" s="31">
        <v>287254</v>
      </c>
      <c r="G136" s="32">
        <v>0</v>
      </c>
      <c r="H136" s="31">
        <v>284221</v>
      </c>
    </row>
    <row r="137" spans="1:8" ht="31.5" x14ac:dyDescent="0.25">
      <c r="A137" s="309">
        <v>46</v>
      </c>
      <c r="B137" s="25">
        <v>57</v>
      </c>
      <c r="C137" s="25">
        <v>761</v>
      </c>
      <c r="D137" s="26" t="s">
        <v>69</v>
      </c>
      <c r="E137" s="27" t="s">
        <v>21</v>
      </c>
      <c r="F137" s="28">
        <v>1401990</v>
      </c>
      <c r="G137" s="29">
        <v>0</v>
      </c>
      <c r="H137" s="28">
        <v>24354</v>
      </c>
    </row>
    <row r="138" spans="1:8" x14ac:dyDescent="0.25">
      <c r="A138" s="310"/>
      <c r="B138" s="25"/>
      <c r="C138" s="25"/>
      <c r="D138" s="26"/>
      <c r="E138" s="30" t="s">
        <v>34</v>
      </c>
      <c r="F138" s="31">
        <v>4688</v>
      </c>
      <c r="G138" s="32">
        <v>0</v>
      </c>
      <c r="H138" s="32">
        <v>0</v>
      </c>
    </row>
    <row r="139" spans="1:8" x14ac:dyDescent="0.25">
      <c r="A139" s="310"/>
      <c r="B139" s="25"/>
      <c r="C139" s="25"/>
      <c r="D139" s="26"/>
      <c r="E139" s="30" t="s">
        <v>22</v>
      </c>
      <c r="F139" s="31">
        <v>1372667</v>
      </c>
      <c r="G139" s="32">
        <v>0</v>
      </c>
      <c r="H139" s="32">
        <v>0</v>
      </c>
    </row>
    <row r="140" spans="1:8" x14ac:dyDescent="0.25">
      <c r="A140" s="314"/>
      <c r="B140" s="25"/>
      <c r="C140" s="25"/>
      <c r="D140" s="26"/>
      <c r="E140" s="30" t="s">
        <v>23</v>
      </c>
      <c r="F140" s="31">
        <v>24635</v>
      </c>
      <c r="G140" s="32">
        <v>0</v>
      </c>
      <c r="H140" s="31">
        <v>24354</v>
      </c>
    </row>
    <row r="141" spans="1:8" x14ac:dyDescent="0.25">
      <c r="A141" s="309">
        <v>47</v>
      </c>
      <c r="B141" s="25">
        <v>59</v>
      </c>
      <c r="C141" s="25">
        <v>3001</v>
      </c>
      <c r="D141" s="26" t="s">
        <v>70</v>
      </c>
      <c r="E141" s="27" t="s">
        <v>21</v>
      </c>
      <c r="F141" s="28">
        <v>1374912</v>
      </c>
      <c r="G141" s="29">
        <v>0</v>
      </c>
      <c r="H141" s="28">
        <v>358921</v>
      </c>
    </row>
    <row r="142" spans="1:8" x14ac:dyDescent="0.25">
      <c r="A142" s="310"/>
      <c r="B142" s="25"/>
      <c r="C142" s="25"/>
      <c r="D142" s="26"/>
      <c r="E142" s="30" t="s">
        <v>22</v>
      </c>
      <c r="F142" s="31">
        <v>892857</v>
      </c>
      <c r="G142" s="32">
        <v>0</v>
      </c>
      <c r="H142" s="32">
        <v>0</v>
      </c>
    </row>
    <row r="143" spans="1:8" x14ac:dyDescent="0.25">
      <c r="A143" s="314"/>
      <c r="B143" s="25"/>
      <c r="C143" s="25"/>
      <c r="D143" s="26"/>
      <c r="E143" s="30" t="s">
        <v>23</v>
      </c>
      <c r="F143" s="31">
        <v>482055</v>
      </c>
      <c r="G143" s="32">
        <v>0</v>
      </c>
      <c r="H143" s="31">
        <v>358921</v>
      </c>
    </row>
    <row r="144" spans="1:8" ht="31.5" x14ac:dyDescent="0.25">
      <c r="A144" s="309">
        <v>48</v>
      </c>
      <c r="B144" s="25">
        <v>71</v>
      </c>
      <c r="C144" s="25">
        <v>4009</v>
      </c>
      <c r="D144" s="26" t="s">
        <v>71</v>
      </c>
      <c r="E144" s="27" t="s">
        <v>21</v>
      </c>
      <c r="F144" s="28">
        <v>11237908</v>
      </c>
      <c r="G144" s="29">
        <v>0</v>
      </c>
      <c r="H144" s="29">
        <v>0</v>
      </c>
    </row>
    <row r="145" spans="1:8" x14ac:dyDescent="0.25">
      <c r="A145" s="310"/>
      <c r="B145" s="25"/>
      <c r="C145" s="25"/>
      <c r="D145" s="26"/>
      <c r="E145" s="30" t="s">
        <v>34</v>
      </c>
      <c r="F145" s="31">
        <v>2645528</v>
      </c>
      <c r="G145" s="32">
        <v>0</v>
      </c>
      <c r="H145" s="32">
        <v>0</v>
      </c>
    </row>
    <row r="146" spans="1:8" x14ac:dyDescent="0.25">
      <c r="A146" s="310"/>
      <c r="B146" s="25"/>
      <c r="C146" s="25"/>
      <c r="D146" s="26"/>
      <c r="E146" s="30" t="s">
        <v>35</v>
      </c>
      <c r="F146" s="31">
        <v>3630050</v>
      </c>
      <c r="G146" s="32">
        <v>0</v>
      </c>
      <c r="H146" s="32">
        <v>0</v>
      </c>
    </row>
    <row r="147" spans="1:8" x14ac:dyDescent="0.25">
      <c r="A147" s="310"/>
      <c r="B147" s="25"/>
      <c r="C147" s="25"/>
      <c r="D147" s="26"/>
      <c r="E147" s="30" t="s">
        <v>22</v>
      </c>
      <c r="F147" s="31">
        <v>4920889</v>
      </c>
      <c r="G147" s="32">
        <v>0</v>
      </c>
      <c r="H147" s="32">
        <v>0</v>
      </c>
    </row>
    <row r="148" spans="1:8" x14ac:dyDescent="0.25">
      <c r="A148" s="314"/>
      <c r="B148" s="25"/>
      <c r="C148" s="25"/>
      <c r="D148" s="26"/>
      <c r="E148" s="30" t="s">
        <v>23</v>
      </c>
      <c r="F148" s="31">
        <v>41441</v>
      </c>
      <c r="G148" s="32">
        <v>0</v>
      </c>
      <c r="H148" s="32">
        <v>0</v>
      </c>
    </row>
    <row r="149" spans="1:8" x14ac:dyDescent="0.25">
      <c r="A149" s="309">
        <v>49</v>
      </c>
      <c r="B149" s="25">
        <v>71</v>
      </c>
      <c r="C149" s="25">
        <v>4010</v>
      </c>
      <c r="D149" s="26" t="s">
        <v>72</v>
      </c>
      <c r="E149" s="27" t="s">
        <v>21</v>
      </c>
      <c r="F149" s="28">
        <v>815248</v>
      </c>
      <c r="G149" s="29">
        <v>0</v>
      </c>
      <c r="H149" s="28">
        <v>455939</v>
      </c>
    </row>
    <row r="150" spans="1:8" x14ac:dyDescent="0.25">
      <c r="A150" s="310"/>
      <c r="B150" s="25"/>
      <c r="C150" s="25"/>
      <c r="D150" s="26"/>
      <c r="E150" s="30" t="s">
        <v>22</v>
      </c>
      <c r="F150" s="31">
        <v>148744</v>
      </c>
      <c r="G150" s="32">
        <v>0</v>
      </c>
      <c r="H150" s="32">
        <v>0</v>
      </c>
    </row>
    <row r="151" spans="1:8" x14ac:dyDescent="0.25">
      <c r="A151" s="314"/>
      <c r="B151" s="25"/>
      <c r="C151" s="25"/>
      <c r="D151" s="26"/>
      <c r="E151" s="30" t="s">
        <v>23</v>
      </c>
      <c r="F151" s="31">
        <v>666504</v>
      </c>
      <c r="G151" s="32">
        <v>0</v>
      </c>
      <c r="H151" s="31">
        <v>455939</v>
      </c>
    </row>
    <row r="152" spans="1:8" x14ac:dyDescent="0.25">
      <c r="A152" s="309">
        <v>50</v>
      </c>
      <c r="B152" s="25">
        <v>71</v>
      </c>
      <c r="C152" s="25">
        <v>4102</v>
      </c>
      <c r="D152" s="26" t="s">
        <v>73</v>
      </c>
      <c r="E152" s="27" t="s">
        <v>21</v>
      </c>
      <c r="F152" s="28">
        <v>5358828</v>
      </c>
      <c r="G152" s="29">
        <v>0</v>
      </c>
      <c r="H152" s="28">
        <v>11490</v>
      </c>
    </row>
    <row r="153" spans="1:8" x14ac:dyDescent="0.25">
      <c r="A153" s="310"/>
      <c r="B153" s="25"/>
      <c r="C153" s="25"/>
      <c r="D153" s="26"/>
      <c r="E153" s="30" t="s">
        <v>35</v>
      </c>
      <c r="F153" s="31">
        <v>2526583</v>
      </c>
      <c r="G153" s="32">
        <v>0</v>
      </c>
      <c r="H153" s="32">
        <v>0</v>
      </c>
    </row>
    <row r="154" spans="1:8" x14ac:dyDescent="0.25">
      <c r="A154" s="310"/>
      <c r="B154" s="25"/>
      <c r="C154" s="25"/>
      <c r="D154" s="26"/>
      <c r="E154" s="30" t="s">
        <v>22</v>
      </c>
      <c r="F154" s="31">
        <v>2820755</v>
      </c>
      <c r="G154" s="32">
        <v>0</v>
      </c>
      <c r="H154" s="32">
        <v>0</v>
      </c>
    </row>
    <row r="155" spans="1:8" x14ac:dyDescent="0.25">
      <c r="A155" s="314"/>
      <c r="B155" s="25"/>
      <c r="C155" s="25"/>
      <c r="D155" s="26"/>
      <c r="E155" s="30" t="s">
        <v>23</v>
      </c>
      <c r="F155" s="31">
        <v>11490</v>
      </c>
      <c r="G155" s="32">
        <v>0</v>
      </c>
      <c r="H155" s="31">
        <v>11490</v>
      </c>
    </row>
    <row r="156" spans="1:8" x14ac:dyDescent="0.25">
      <c r="A156" s="309">
        <v>51</v>
      </c>
      <c r="B156" s="25">
        <v>71</v>
      </c>
      <c r="C156" s="25">
        <v>4103</v>
      </c>
      <c r="D156" s="26" t="s">
        <v>74</v>
      </c>
      <c r="E156" s="27" t="s">
        <v>21</v>
      </c>
      <c r="F156" s="28">
        <v>155213</v>
      </c>
      <c r="G156" s="29">
        <v>0</v>
      </c>
      <c r="H156" s="28">
        <v>54920</v>
      </c>
    </row>
    <row r="157" spans="1:8" x14ac:dyDescent="0.25">
      <c r="A157" s="310"/>
      <c r="B157" s="25"/>
      <c r="C157" s="25"/>
      <c r="D157" s="26"/>
      <c r="E157" s="30" t="s">
        <v>22</v>
      </c>
      <c r="F157" s="31">
        <v>58519</v>
      </c>
      <c r="G157" s="32">
        <v>0</v>
      </c>
      <c r="H157" s="32">
        <v>0</v>
      </c>
    </row>
    <row r="158" spans="1:8" x14ac:dyDescent="0.25">
      <c r="A158" s="314"/>
      <c r="B158" s="25"/>
      <c r="C158" s="25"/>
      <c r="D158" s="26"/>
      <c r="E158" s="30" t="s">
        <v>23</v>
      </c>
      <c r="F158" s="31">
        <v>96694</v>
      </c>
      <c r="G158" s="32">
        <v>0</v>
      </c>
      <c r="H158" s="31">
        <v>54920</v>
      </c>
    </row>
    <row r="159" spans="1:8" x14ac:dyDescent="0.25">
      <c r="A159" s="309">
        <v>52</v>
      </c>
      <c r="B159" s="25">
        <v>71</v>
      </c>
      <c r="C159" s="25">
        <v>4104</v>
      </c>
      <c r="D159" s="26" t="s">
        <v>75</v>
      </c>
      <c r="E159" s="27" t="s">
        <v>21</v>
      </c>
      <c r="F159" s="28">
        <v>292776</v>
      </c>
      <c r="G159" s="29">
        <v>0</v>
      </c>
      <c r="H159" s="29">
        <v>0</v>
      </c>
    </row>
    <row r="160" spans="1:8" x14ac:dyDescent="0.25">
      <c r="A160" s="314"/>
      <c r="B160" s="25"/>
      <c r="C160" s="25"/>
      <c r="D160" s="26"/>
      <c r="E160" s="30" t="s">
        <v>22</v>
      </c>
      <c r="F160" s="31">
        <v>292776</v>
      </c>
      <c r="G160" s="32">
        <v>0</v>
      </c>
      <c r="H160" s="32">
        <v>0</v>
      </c>
    </row>
    <row r="161" spans="1:8" x14ac:dyDescent="0.25">
      <c r="A161" s="309">
        <v>53</v>
      </c>
      <c r="B161" s="25">
        <v>71</v>
      </c>
      <c r="C161" s="25">
        <v>4106</v>
      </c>
      <c r="D161" s="26" t="s">
        <v>76</v>
      </c>
      <c r="E161" s="27" t="s">
        <v>21</v>
      </c>
      <c r="F161" s="28">
        <v>1201301</v>
      </c>
      <c r="G161" s="29">
        <v>0</v>
      </c>
      <c r="H161" s="29">
        <v>0</v>
      </c>
    </row>
    <row r="162" spans="1:8" x14ac:dyDescent="0.25">
      <c r="A162" s="314"/>
      <c r="B162" s="25"/>
      <c r="C162" s="25"/>
      <c r="D162" s="26"/>
      <c r="E162" s="30" t="s">
        <v>22</v>
      </c>
      <c r="F162" s="31">
        <v>1201301</v>
      </c>
      <c r="G162" s="32">
        <v>0</v>
      </c>
      <c r="H162" s="32">
        <v>0</v>
      </c>
    </row>
    <row r="163" spans="1:8" x14ac:dyDescent="0.25">
      <c r="A163" s="309">
        <v>54</v>
      </c>
      <c r="B163" s="25">
        <v>74</v>
      </c>
      <c r="C163" s="25">
        <v>4095</v>
      </c>
      <c r="D163" s="26" t="s">
        <v>77</v>
      </c>
      <c r="E163" s="27" t="s">
        <v>21</v>
      </c>
      <c r="F163" s="28">
        <v>6308501</v>
      </c>
      <c r="G163" s="29">
        <v>0</v>
      </c>
      <c r="H163" s="28">
        <v>4010918</v>
      </c>
    </row>
    <row r="164" spans="1:8" x14ac:dyDescent="0.25">
      <c r="A164" s="310"/>
      <c r="B164" s="25"/>
      <c r="C164" s="25"/>
      <c r="D164" s="26"/>
      <c r="E164" s="30" t="s">
        <v>22</v>
      </c>
      <c r="F164" s="31">
        <v>1554088</v>
      </c>
      <c r="G164" s="32">
        <v>0</v>
      </c>
      <c r="H164" s="32">
        <v>0</v>
      </c>
    </row>
    <row r="165" spans="1:8" x14ac:dyDescent="0.25">
      <c r="A165" s="314"/>
      <c r="B165" s="25"/>
      <c r="C165" s="25"/>
      <c r="D165" s="26"/>
      <c r="E165" s="30" t="s">
        <v>23</v>
      </c>
      <c r="F165" s="31">
        <v>4754413</v>
      </c>
      <c r="G165" s="32">
        <v>0</v>
      </c>
      <c r="H165" s="31">
        <v>4010918</v>
      </c>
    </row>
    <row r="166" spans="1:8" x14ac:dyDescent="0.25">
      <c r="A166" s="309">
        <v>55</v>
      </c>
      <c r="B166" s="25">
        <v>74</v>
      </c>
      <c r="C166" s="25">
        <v>4096</v>
      </c>
      <c r="D166" s="26" t="s">
        <v>78</v>
      </c>
      <c r="E166" s="27" t="s">
        <v>21</v>
      </c>
      <c r="F166" s="28">
        <v>1197472</v>
      </c>
      <c r="G166" s="29">
        <v>0</v>
      </c>
      <c r="H166" s="29">
        <v>0</v>
      </c>
    </row>
    <row r="167" spans="1:8" x14ac:dyDescent="0.25">
      <c r="A167" s="310"/>
      <c r="B167" s="25"/>
      <c r="C167" s="25"/>
      <c r="D167" s="26"/>
      <c r="E167" s="30" t="s">
        <v>22</v>
      </c>
      <c r="F167" s="31">
        <v>1171178</v>
      </c>
      <c r="G167" s="32">
        <v>0</v>
      </c>
      <c r="H167" s="32">
        <v>0</v>
      </c>
    </row>
    <row r="168" spans="1:8" x14ac:dyDescent="0.25">
      <c r="A168" s="314"/>
      <c r="B168" s="25"/>
      <c r="C168" s="25"/>
      <c r="D168" s="26"/>
      <c r="E168" s="30" t="s">
        <v>23</v>
      </c>
      <c r="F168" s="31">
        <v>26294</v>
      </c>
      <c r="G168" s="32">
        <v>0</v>
      </c>
      <c r="H168" s="32">
        <v>0</v>
      </c>
    </row>
    <row r="169" spans="1:8" x14ac:dyDescent="0.25">
      <c r="A169" s="309">
        <v>56</v>
      </c>
      <c r="B169" s="25">
        <v>74</v>
      </c>
      <c r="C169" s="25">
        <v>4097</v>
      </c>
      <c r="D169" s="26" t="s">
        <v>79</v>
      </c>
      <c r="E169" s="27" t="s">
        <v>21</v>
      </c>
      <c r="F169" s="28">
        <v>434886</v>
      </c>
      <c r="G169" s="29">
        <v>0</v>
      </c>
      <c r="H169" s="29">
        <v>0</v>
      </c>
    </row>
    <row r="170" spans="1:8" x14ac:dyDescent="0.25">
      <c r="A170" s="310"/>
      <c r="B170" s="25"/>
      <c r="C170" s="25"/>
      <c r="D170" s="26"/>
      <c r="E170" s="30" t="s">
        <v>22</v>
      </c>
      <c r="F170" s="31">
        <v>63877</v>
      </c>
      <c r="G170" s="32">
        <v>0</v>
      </c>
      <c r="H170" s="32">
        <v>0</v>
      </c>
    </row>
    <row r="171" spans="1:8" x14ac:dyDescent="0.25">
      <c r="A171" s="314"/>
      <c r="B171" s="25"/>
      <c r="C171" s="25"/>
      <c r="D171" s="26"/>
      <c r="E171" s="30" t="s">
        <v>23</v>
      </c>
      <c r="F171" s="31">
        <v>371009</v>
      </c>
      <c r="G171" s="32">
        <v>0</v>
      </c>
      <c r="H171" s="32">
        <v>0</v>
      </c>
    </row>
    <row r="172" spans="1:8" x14ac:dyDescent="0.25">
      <c r="A172" s="309">
        <v>57</v>
      </c>
      <c r="B172" s="25">
        <v>74</v>
      </c>
      <c r="C172" s="25">
        <v>4098</v>
      </c>
      <c r="D172" s="26" t="s">
        <v>80</v>
      </c>
      <c r="E172" s="27" t="s">
        <v>21</v>
      </c>
      <c r="F172" s="28">
        <v>558780</v>
      </c>
      <c r="G172" s="29">
        <v>0</v>
      </c>
      <c r="H172" s="29">
        <v>487</v>
      </c>
    </row>
    <row r="173" spans="1:8" x14ac:dyDescent="0.25">
      <c r="A173" s="310"/>
      <c r="B173" s="25"/>
      <c r="C173" s="25"/>
      <c r="D173" s="26"/>
      <c r="E173" s="30" t="s">
        <v>22</v>
      </c>
      <c r="F173" s="31">
        <v>421614</v>
      </c>
      <c r="G173" s="32">
        <v>0</v>
      </c>
      <c r="H173" s="32">
        <v>0</v>
      </c>
    </row>
    <row r="174" spans="1:8" x14ac:dyDescent="0.25">
      <c r="A174" s="314"/>
      <c r="B174" s="25"/>
      <c r="C174" s="25"/>
      <c r="D174" s="26"/>
      <c r="E174" s="30" t="s">
        <v>23</v>
      </c>
      <c r="F174" s="31">
        <v>137166</v>
      </c>
      <c r="G174" s="32">
        <v>0</v>
      </c>
      <c r="H174" s="32">
        <v>487</v>
      </c>
    </row>
    <row r="175" spans="1:8" ht="31.5" x14ac:dyDescent="0.25">
      <c r="A175" s="309">
        <v>58</v>
      </c>
      <c r="B175" s="25">
        <v>74</v>
      </c>
      <c r="C175" s="25">
        <v>4099</v>
      </c>
      <c r="D175" s="26" t="s">
        <v>81</v>
      </c>
      <c r="E175" s="27" t="s">
        <v>21</v>
      </c>
      <c r="F175" s="28">
        <v>4028209</v>
      </c>
      <c r="G175" s="28">
        <v>9150</v>
      </c>
      <c r="H175" s="29">
        <v>0</v>
      </c>
    </row>
    <row r="176" spans="1:8" x14ac:dyDescent="0.25">
      <c r="A176" s="310"/>
      <c r="B176" s="25"/>
      <c r="C176" s="25"/>
      <c r="D176" s="26"/>
      <c r="E176" s="30" t="s">
        <v>34</v>
      </c>
      <c r="F176" s="31">
        <v>3561552</v>
      </c>
      <c r="G176" s="31">
        <v>8100</v>
      </c>
      <c r="H176" s="32">
        <v>0</v>
      </c>
    </row>
    <row r="177" spans="1:8" x14ac:dyDescent="0.25">
      <c r="A177" s="314"/>
      <c r="B177" s="25"/>
      <c r="C177" s="25"/>
      <c r="D177" s="26"/>
      <c r="E177" s="30" t="s">
        <v>22</v>
      </c>
      <c r="F177" s="31">
        <v>466657</v>
      </c>
      <c r="G177" s="31">
        <v>1050</v>
      </c>
      <c r="H177" s="32">
        <v>0</v>
      </c>
    </row>
    <row r="178" spans="1:8" x14ac:dyDescent="0.25">
      <c r="A178" s="309">
        <v>59</v>
      </c>
      <c r="B178" s="25">
        <v>75</v>
      </c>
      <c r="C178" s="25">
        <v>4016</v>
      </c>
      <c r="D178" s="26" t="s">
        <v>114</v>
      </c>
      <c r="E178" s="27" t="s">
        <v>21</v>
      </c>
      <c r="F178" s="28">
        <v>9204124</v>
      </c>
      <c r="G178" s="29">
        <v>0</v>
      </c>
      <c r="H178" s="29">
        <v>0</v>
      </c>
    </row>
    <row r="179" spans="1:8" x14ac:dyDescent="0.25">
      <c r="A179" s="310"/>
      <c r="B179" s="25"/>
      <c r="C179" s="25"/>
      <c r="D179" s="26"/>
      <c r="E179" s="30" t="s">
        <v>34</v>
      </c>
      <c r="F179" s="31">
        <v>4446723</v>
      </c>
      <c r="G179" s="32">
        <v>0</v>
      </c>
      <c r="H179" s="32">
        <v>0</v>
      </c>
    </row>
    <row r="180" spans="1:8" x14ac:dyDescent="0.25">
      <c r="A180" s="314"/>
      <c r="B180" s="25"/>
      <c r="C180" s="25"/>
      <c r="D180" s="26"/>
      <c r="E180" s="30" t="s">
        <v>22</v>
      </c>
      <c r="F180" s="31">
        <v>4757401</v>
      </c>
      <c r="G180" s="32">
        <v>0</v>
      </c>
      <c r="H180" s="32">
        <v>0</v>
      </c>
    </row>
    <row r="181" spans="1:8" ht="31.5" x14ac:dyDescent="0.25">
      <c r="A181" s="309">
        <v>60</v>
      </c>
      <c r="B181" s="25">
        <v>75</v>
      </c>
      <c r="C181" s="25">
        <v>4018</v>
      </c>
      <c r="D181" s="26" t="s">
        <v>82</v>
      </c>
      <c r="E181" s="27" t="s">
        <v>21</v>
      </c>
      <c r="F181" s="28">
        <v>34910</v>
      </c>
      <c r="G181" s="29">
        <v>0</v>
      </c>
      <c r="H181" s="29">
        <v>0</v>
      </c>
    </row>
    <row r="182" spans="1:8" x14ac:dyDescent="0.25">
      <c r="A182" s="310"/>
      <c r="B182" s="25"/>
      <c r="C182" s="25"/>
      <c r="D182" s="26"/>
      <c r="E182" s="30" t="s">
        <v>22</v>
      </c>
      <c r="F182" s="31">
        <v>26628</v>
      </c>
      <c r="G182" s="32">
        <v>0</v>
      </c>
      <c r="H182" s="32">
        <v>0</v>
      </c>
    </row>
    <row r="183" spans="1:8" x14ac:dyDescent="0.25">
      <c r="A183" s="314"/>
      <c r="B183" s="25"/>
      <c r="C183" s="25"/>
      <c r="D183" s="26"/>
      <c r="E183" s="30" t="s">
        <v>23</v>
      </c>
      <c r="F183" s="31">
        <v>8282</v>
      </c>
      <c r="G183" s="32">
        <v>0</v>
      </c>
      <c r="H183" s="32">
        <v>0</v>
      </c>
    </row>
    <row r="184" spans="1:8" x14ac:dyDescent="0.25">
      <c r="A184" s="309">
        <v>61</v>
      </c>
      <c r="B184" s="25">
        <v>75</v>
      </c>
      <c r="C184" s="25">
        <v>4022</v>
      </c>
      <c r="D184" s="26" t="s">
        <v>83</v>
      </c>
      <c r="E184" s="27" t="s">
        <v>21</v>
      </c>
      <c r="F184" s="28">
        <v>39752</v>
      </c>
      <c r="G184" s="29">
        <v>0</v>
      </c>
      <c r="H184" s="29">
        <v>0</v>
      </c>
    </row>
    <row r="185" spans="1:8" x14ac:dyDescent="0.25">
      <c r="A185" s="314"/>
      <c r="B185" s="25"/>
      <c r="C185" s="25"/>
      <c r="D185" s="26"/>
      <c r="E185" s="30" t="s">
        <v>35</v>
      </c>
      <c r="F185" s="31">
        <v>39752</v>
      </c>
      <c r="G185" s="32">
        <v>0</v>
      </c>
      <c r="H185" s="32">
        <v>0</v>
      </c>
    </row>
    <row r="186" spans="1:8" x14ac:dyDescent="0.25">
      <c r="A186" s="309">
        <v>62</v>
      </c>
      <c r="B186" s="25">
        <v>75</v>
      </c>
      <c r="C186" s="25">
        <v>4101</v>
      </c>
      <c r="D186" s="26" t="s">
        <v>84</v>
      </c>
      <c r="E186" s="27" t="s">
        <v>21</v>
      </c>
      <c r="F186" s="28">
        <v>5547358</v>
      </c>
      <c r="G186" s="29">
        <v>0</v>
      </c>
      <c r="H186" s="28">
        <v>2155320</v>
      </c>
    </row>
    <row r="187" spans="1:8" x14ac:dyDescent="0.25">
      <c r="A187" s="310"/>
      <c r="B187" s="25"/>
      <c r="C187" s="25"/>
      <c r="D187" s="26"/>
      <c r="E187" s="30" t="s">
        <v>22</v>
      </c>
      <c r="F187" s="31">
        <v>2088356</v>
      </c>
      <c r="G187" s="32">
        <v>0</v>
      </c>
      <c r="H187" s="32">
        <v>0</v>
      </c>
    </row>
    <row r="188" spans="1:8" x14ac:dyDescent="0.25">
      <c r="A188" s="314"/>
      <c r="B188" s="25"/>
      <c r="C188" s="25"/>
      <c r="D188" s="26"/>
      <c r="E188" s="30" t="s">
        <v>23</v>
      </c>
      <c r="F188" s="31">
        <v>3459002</v>
      </c>
      <c r="G188" s="32">
        <v>0</v>
      </c>
      <c r="H188" s="31">
        <v>2155320</v>
      </c>
    </row>
    <row r="189" spans="1:8" x14ac:dyDescent="0.25">
      <c r="A189" s="309">
        <v>63</v>
      </c>
      <c r="B189" s="25">
        <v>76</v>
      </c>
      <c r="C189" s="25">
        <v>4014</v>
      </c>
      <c r="D189" s="26" t="s">
        <v>85</v>
      </c>
      <c r="E189" s="27" t="s">
        <v>21</v>
      </c>
      <c r="F189" s="28">
        <v>22116846</v>
      </c>
      <c r="G189" s="29">
        <v>0</v>
      </c>
      <c r="H189" s="29">
        <v>0</v>
      </c>
    </row>
    <row r="190" spans="1:8" x14ac:dyDescent="0.25">
      <c r="A190" s="310"/>
      <c r="B190" s="25"/>
      <c r="C190" s="25"/>
      <c r="D190" s="26"/>
      <c r="E190" s="30" t="s">
        <v>34</v>
      </c>
      <c r="F190" s="31">
        <v>6578477</v>
      </c>
      <c r="G190" s="32">
        <v>0</v>
      </c>
      <c r="H190" s="32">
        <v>0</v>
      </c>
    </row>
    <row r="191" spans="1:8" x14ac:dyDescent="0.25">
      <c r="A191" s="310"/>
      <c r="B191" s="25"/>
      <c r="C191" s="25"/>
      <c r="D191" s="26"/>
      <c r="E191" s="30" t="s">
        <v>35</v>
      </c>
      <c r="F191" s="31">
        <v>14577842</v>
      </c>
      <c r="G191" s="32">
        <v>0</v>
      </c>
      <c r="H191" s="32">
        <v>0</v>
      </c>
    </row>
    <row r="192" spans="1:8" x14ac:dyDescent="0.25">
      <c r="A192" s="310"/>
      <c r="B192" s="25"/>
      <c r="C192" s="25"/>
      <c r="D192" s="26"/>
      <c r="E192" s="30" t="s">
        <v>22</v>
      </c>
      <c r="F192" s="31">
        <v>960514</v>
      </c>
      <c r="G192" s="32">
        <v>0</v>
      </c>
      <c r="H192" s="32">
        <v>0</v>
      </c>
    </row>
    <row r="193" spans="1:8" x14ac:dyDescent="0.25">
      <c r="A193" s="314"/>
      <c r="B193" s="25"/>
      <c r="C193" s="25"/>
      <c r="D193" s="26"/>
      <c r="E193" s="30" t="s">
        <v>23</v>
      </c>
      <c r="F193" s="32">
        <v>13</v>
      </c>
      <c r="G193" s="32">
        <v>0</v>
      </c>
      <c r="H193" s="32">
        <v>0</v>
      </c>
    </row>
    <row r="194" spans="1:8" ht="31.5" x14ac:dyDescent="0.25">
      <c r="A194" s="309">
        <v>64</v>
      </c>
      <c r="B194" s="25">
        <v>76</v>
      </c>
      <c r="C194" s="25">
        <v>4100</v>
      </c>
      <c r="D194" s="26" t="s">
        <v>86</v>
      </c>
      <c r="E194" s="27" t="s">
        <v>21</v>
      </c>
      <c r="F194" s="28">
        <v>2418240</v>
      </c>
      <c r="G194" s="29">
        <v>0</v>
      </c>
      <c r="H194" s="29">
        <v>0</v>
      </c>
    </row>
    <row r="195" spans="1:8" x14ac:dyDescent="0.25">
      <c r="A195" s="314"/>
      <c r="B195" s="25"/>
      <c r="C195" s="25"/>
      <c r="D195" s="26"/>
      <c r="E195" s="30" t="s">
        <v>22</v>
      </c>
      <c r="F195" s="31">
        <v>2418240</v>
      </c>
      <c r="G195" s="32">
        <v>0</v>
      </c>
      <c r="H195" s="32">
        <v>0</v>
      </c>
    </row>
    <row r="196" spans="1:8" x14ac:dyDescent="0.25">
      <c r="A196" s="309">
        <v>65</v>
      </c>
      <c r="B196" s="25">
        <v>76</v>
      </c>
      <c r="C196" s="25">
        <v>4101</v>
      </c>
      <c r="D196" s="26" t="s">
        <v>87</v>
      </c>
      <c r="E196" s="27" t="s">
        <v>21</v>
      </c>
      <c r="F196" s="28">
        <v>338851</v>
      </c>
      <c r="G196" s="29">
        <v>0</v>
      </c>
      <c r="H196" s="28">
        <v>3340</v>
      </c>
    </row>
    <row r="197" spans="1:8" x14ac:dyDescent="0.25">
      <c r="A197" s="310"/>
      <c r="B197" s="25"/>
      <c r="C197" s="25"/>
      <c r="D197" s="26"/>
      <c r="E197" s="30" t="s">
        <v>22</v>
      </c>
      <c r="F197" s="31">
        <v>335450</v>
      </c>
      <c r="G197" s="32">
        <v>0</v>
      </c>
      <c r="H197" s="32">
        <v>0</v>
      </c>
    </row>
    <row r="198" spans="1:8" x14ac:dyDescent="0.25">
      <c r="A198" s="314"/>
      <c r="B198" s="25"/>
      <c r="C198" s="25"/>
      <c r="D198" s="26"/>
      <c r="E198" s="30" t="s">
        <v>23</v>
      </c>
      <c r="F198" s="31">
        <v>3401</v>
      </c>
      <c r="G198" s="32">
        <v>0</v>
      </c>
      <c r="H198" s="31">
        <v>3340</v>
      </c>
    </row>
    <row r="199" spans="1:8" x14ac:dyDescent="0.25">
      <c r="A199" s="309">
        <v>66</v>
      </c>
      <c r="B199" s="25">
        <v>92</v>
      </c>
      <c r="C199" s="25">
        <v>1000</v>
      </c>
      <c r="D199" s="26" t="s">
        <v>88</v>
      </c>
      <c r="E199" s="27" t="s">
        <v>21</v>
      </c>
      <c r="F199" s="28">
        <v>10341</v>
      </c>
      <c r="G199" s="29">
        <v>0</v>
      </c>
      <c r="H199" s="29">
        <v>0</v>
      </c>
    </row>
    <row r="200" spans="1:8" x14ac:dyDescent="0.25">
      <c r="A200" s="314"/>
      <c r="B200" s="25"/>
      <c r="C200" s="25"/>
      <c r="D200" s="26"/>
      <c r="E200" s="30" t="s">
        <v>22</v>
      </c>
      <c r="F200" s="31">
        <v>10341</v>
      </c>
      <c r="G200" s="32">
        <v>0</v>
      </c>
      <c r="H200" s="32">
        <v>0</v>
      </c>
    </row>
    <row r="201" spans="1:8" x14ac:dyDescent="0.25">
      <c r="A201" s="309">
        <v>67</v>
      </c>
      <c r="B201" s="25">
        <v>98</v>
      </c>
      <c r="C201" s="25">
        <v>1501</v>
      </c>
      <c r="D201" s="26" t="s">
        <v>89</v>
      </c>
      <c r="E201" s="27" t="s">
        <v>21</v>
      </c>
      <c r="F201" s="28">
        <v>313831</v>
      </c>
      <c r="G201" s="29">
        <v>0</v>
      </c>
      <c r="H201" s="29">
        <v>0</v>
      </c>
    </row>
    <row r="202" spans="1:8" x14ac:dyDescent="0.25">
      <c r="A202" s="310"/>
      <c r="B202" s="25"/>
      <c r="C202" s="25"/>
      <c r="D202" s="26"/>
      <c r="E202" s="30" t="s">
        <v>22</v>
      </c>
      <c r="F202" s="31">
        <v>300780</v>
      </c>
      <c r="G202" s="32">
        <v>0</v>
      </c>
      <c r="H202" s="32">
        <v>0</v>
      </c>
    </row>
    <row r="203" spans="1:8" x14ac:dyDescent="0.25">
      <c r="A203" s="314"/>
      <c r="B203" s="25"/>
      <c r="C203" s="25"/>
      <c r="D203" s="26"/>
      <c r="E203" s="30" t="s">
        <v>23</v>
      </c>
      <c r="F203" s="31">
        <v>13051</v>
      </c>
      <c r="G203" s="32">
        <v>0</v>
      </c>
      <c r="H203" s="32">
        <v>0</v>
      </c>
    </row>
    <row r="204" spans="1:8" ht="31.5" x14ac:dyDescent="0.25">
      <c r="A204" s="309">
        <v>68</v>
      </c>
      <c r="B204" s="25">
        <v>15</v>
      </c>
      <c r="C204" s="25">
        <v>2032</v>
      </c>
      <c r="D204" s="26" t="s">
        <v>90</v>
      </c>
      <c r="E204" s="27" t="s">
        <v>21</v>
      </c>
      <c r="F204" s="28">
        <v>1941586</v>
      </c>
      <c r="G204" s="29">
        <v>0</v>
      </c>
      <c r="H204" s="29">
        <v>0</v>
      </c>
    </row>
    <row r="205" spans="1:8" x14ac:dyDescent="0.25">
      <c r="A205" s="310"/>
      <c r="B205" s="25"/>
      <c r="C205" s="25"/>
      <c r="D205" s="26"/>
      <c r="E205" s="30" t="s">
        <v>22</v>
      </c>
      <c r="F205" s="31">
        <v>1858346</v>
      </c>
      <c r="G205" s="32">
        <v>0</v>
      </c>
      <c r="H205" s="32">
        <v>0</v>
      </c>
    </row>
    <row r="206" spans="1:8" x14ac:dyDescent="0.25">
      <c r="A206" s="314"/>
      <c r="B206" s="25"/>
      <c r="C206" s="25"/>
      <c r="D206" s="26"/>
      <c r="E206" s="30" t="s">
        <v>23</v>
      </c>
      <c r="F206" s="31">
        <v>83240</v>
      </c>
      <c r="G206" s="32">
        <v>0</v>
      </c>
      <c r="H206" s="32">
        <v>0</v>
      </c>
    </row>
    <row r="207" spans="1:8" x14ac:dyDescent="0.25">
      <c r="A207" s="309">
        <v>69</v>
      </c>
      <c r="B207" s="25">
        <v>16</v>
      </c>
      <c r="C207" s="25">
        <v>2008</v>
      </c>
      <c r="D207" s="26" t="s">
        <v>91</v>
      </c>
      <c r="E207" s="27" t="s">
        <v>21</v>
      </c>
      <c r="F207" s="28">
        <v>890331</v>
      </c>
      <c r="G207" s="29">
        <v>0</v>
      </c>
      <c r="H207" s="29">
        <v>0</v>
      </c>
    </row>
    <row r="208" spans="1:8" x14ac:dyDescent="0.25">
      <c r="A208" s="314"/>
      <c r="B208" s="25"/>
      <c r="C208" s="25"/>
      <c r="D208" s="26"/>
      <c r="E208" s="30" t="s">
        <v>22</v>
      </c>
      <c r="F208" s="31">
        <v>890331</v>
      </c>
      <c r="G208" s="32">
        <v>0</v>
      </c>
      <c r="H208" s="32">
        <v>0</v>
      </c>
    </row>
    <row r="209" spans="1:8" ht="31.5" x14ac:dyDescent="0.25">
      <c r="A209" s="309">
        <v>70</v>
      </c>
      <c r="B209" s="25">
        <v>31</v>
      </c>
      <c r="C209" s="25">
        <v>2362</v>
      </c>
      <c r="D209" s="26" t="s">
        <v>92</v>
      </c>
      <c r="E209" s="27" t="s">
        <v>21</v>
      </c>
      <c r="F209" s="28">
        <v>1496762</v>
      </c>
      <c r="G209" s="29">
        <v>0</v>
      </c>
      <c r="H209" s="29">
        <v>0</v>
      </c>
    </row>
    <row r="210" spans="1:8" x14ac:dyDescent="0.25">
      <c r="A210" s="314"/>
      <c r="B210" s="25"/>
      <c r="C210" s="25"/>
      <c r="D210" s="26"/>
      <c r="E210" s="30" t="s">
        <v>34</v>
      </c>
      <c r="F210" s="31">
        <v>1496762</v>
      </c>
      <c r="G210" s="32">
        <v>0</v>
      </c>
      <c r="H210" s="32">
        <v>0</v>
      </c>
    </row>
    <row r="211" spans="1:8" x14ac:dyDescent="0.25">
      <c r="A211" s="309">
        <v>71</v>
      </c>
      <c r="B211" s="25">
        <v>31</v>
      </c>
      <c r="C211" s="25">
        <v>2407</v>
      </c>
      <c r="D211" s="26" t="s">
        <v>93</v>
      </c>
      <c r="E211" s="27" t="s">
        <v>21</v>
      </c>
      <c r="F211" s="28">
        <v>36362</v>
      </c>
      <c r="G211" s="29">
        <v>0</v>
      </c>
      <c r="H211" s="29">
        <v>0</v>
      </c>
    </row>
    <row r="212" spans="1:8" x14ac:dyDescent="0.25">
      <c r="A212" s="314"/>
      <c r="B212" s="25"/>
      <c r="C212" s="25"/>
      <c r="D212" s="26"/>
      <c r="E212" s="30" t="s">
        <v>23</v>
      </c>
      <c r="F212" s="31">
        <v>36362</v>
      </c>
      <c r="G212" s="32">
        <v>0</v>
      </c>
      <c r="H212" s="32">
        <v>0</v>
      </c>
    </row>
    <row r="213" spans="1:8" x14ac:dyDescent="0.25">
      <c r="A213" s="309">
        <v>72</v>
      </c>
      <c r="B213" s="25">
        <v>31</v>
      </c>
      <c r="C213" s="25">
        <v>3201</v>
      </c>
      <c r="D213" s="26" t="s">
        <v>94</v>
      </c>
      <c r="E213" s="27" t="s">
        <v>21</v>
      </c>
      <c r="F213" s="28">
        <v>41500</v>
      </c>
      <c r="G213" s="29">
        <v>0</v>
      </c>
      <c r="H213" s="29">
        <v>0</v>
      </c>
    </row>
    <row r="214" spans="1:8" x14ac:dyDescent="0.25">
      <c r="A214" s="310"/>
      <c r="B214" s="25"/>
      <c r="C214" s="25"/>
      <c r="D214" s="26"/>
      <c r="E214" s="30" t="s">
        <v>22</v>
      </c>
      <c r="F214" s="31">
        <v>32400</v>
      </c>
      <c r="G214" s="32">
        <v>0</v>
      </c>
      <c r="H214" s="32">
        <v>0</v>
      </c>
    </row>
    <row r="215" spans="1:8" x14ac:dyDescent="0.25">
      <c r="A215" s="314"/>
      <c r="B215" s="25"/>
      <c r="C215" s="25"/>
      <c r="D215" s="26"/>
      <c r="E215" s="30" t="s">
        <v>23</v>
      </c>
      <c r="F215" s="31">
        <v>9100</v>
      </c>
      <c r="G215" s="32">
        <v>0</v>
      </c>
      <c r="H215" s="32">
        <v>0</v>
      </c>
    </row>
    <row r="216" spans="1:8" x14ac:dyDescent="0.25">
      <c r="A216" s="309">
        <v>73</v>
      </c>
      <c r="B216" s="25">
        <v>31</v>
      </c>
      <c r="C216" s="25">
        <v>646</v>
      </c>
      <c r="D216" s="26" t="s">
        <v>115</v>
      </c>
      <c r="E216" s="27" t="s">
        <v>21</v>
      </c>
      <c r="F216" s="28">
        <v>28727427</v>
      </c>
      <c r="G216" s="29">
        <v>0</v>
      </c>
      <c r="H216" s="29">
        <v>0</v>
      </c>
    </row>
    <row r="217" spans="1:8" x14ac:dyDescent="0.25">
      <c r="A217" s="310"/>
      <c r="B217" s="25"/>
      <c r="C217" s="25"/>
      <c r="D217" s="26"/>
      <c r="E217" s="30" t="s">
        <v>34</v>
      </c>
      <c r="F217" s="31">
        <v>28061845</v>
      </c>
      <c r="G217" s="32">
        <v>0</v>
      </c>
      <c r="H217" s="32">
        <v>0</v>
      </c>
    </row>
    <row r="218" spans="1:8" x14ac:dyDescent="0.25">
      <c r="A218" s="310"/>
      <c r="B218" s="25"/>
      <c r="C218" s="25"/>
      <c r="D218" s="26"/>
      <c r="E218" s="30" t="s">
        <v>22</v>
      </c>
      <c r="F218" s="31">
        <v>596637</v>
      </c>
      <c r="G218" s="32">
        <v>0</v>
      </c>
      <c r="H218" s="32">
        <v>0</v>
      </c>
    </row>
    <row r="219" spans="1:8" x14ac:dyDescent="0.25">
      <c r="A219" s="314"/>
      <c r="B219" s="25"/>
      <c r="C219" s="25"/>
      <c r="D219" s="26"/>
      <c r="E219" s="30" t="s">
        <v>23</v>
      </c>
      <c r="F219" s="31">
        <v>68945</v>
      </c>
      <c r="G219" s="32">
        <v>0</v>
      </c>
      <c r="H219" s="32">
        <v>0</v>
      </c>
    </row>
    <row r="220" spans="1:8" ht="31.5" x14ac:dyDescent="0.25">
      <c r="A220" s="309">
        <v>74</v>
      </c>
      <c r="B220" s="25">
        <v>31</v>
      </c>
      <c r="C220" s="25">
        <v>950</v>
      </c>
      <c r="D220" s="26" t="s">
        <v>95</v>
      </c>
      <c r="E220" s="27" t="s">
        <v>21</v>
      </c>
      <c r="F220" s="28">
        <v>279193</v>
      </c>
      <c r="G220" s="29">
        <v>0</v>
      </c>
      <c r="H220" s="29">
        <v>0</v>
      </c>
    </row>
    <row r="221" spans="1:8" x14ac:dyDescent="0.25">
      <c r="A221" s="310"/>
      <c r="B221" s="25"/>
      <c r="C221" s="25"/>
      <c r="D221" s="26"/>
      <c r="E221" s="30" t="s">
        <v>35</v>
      </c>
      <c r="F221" s="31">
        <v>172296</v>
      </c>
      <c r="G221" s="32">
        <v>0</v>
      </c>
      <c r="H221" s="32">
        <v>0</v>
      </c>
    </row>
    <row r="222" spans="1:8" x14ac:dyDescent="0.25">
      <c r="A222" s="310"/>
      <c r="B222" s="25"/>
      <c r="C222" s="25"/>
      <c r="D222" s="26"/>
      <c r="E222" s="30" t="s">
        <v>22</v>
      </c>
      <c r="F222" s="31">
        <v>56773</v>
      </c>
      <c r="G222" s="32">
        <v>0</v>
      </c>
      <c r="H222" s="32">
        <v>0</v>
      </c>
    </row>
    <row r="223" spans="1:8" x14ac:dyDescent="0.25">
      <c r="A223" s="314"/>
      <c r="B223" s="25"/>
      <c r="C223" s="25"/>
      <c r="D223" s="26"/>
      <c r="E223" s="30" t="s">
        <v>23</v>
      </c>
      <c r="F223" s="31">
        <v>50124</v>
      </c>
      <c r="G223" s="32">
        <v>0</v>
      </c>
      <c r="H223" s="32">
        <v>0</v>
      </c>
    </row>
    <row r="224" spans="1:8" ht="31.5" x14ac:dyDescent="0.25">
      <c r="A224" s="309">
        <v>75</v>
      </c>
      <c r="B224" s="25">
        <v>31</v>
      </c>
      <c r="C224" s="25">
        <v>958</v>
      </c>
      <c r="D224" s="26" t="s">
        <v>96</v>
      </c>
      <c r="E224" s="27" t="s">
        <v>21</v>
      </c>
      <c r="F224" s="28">
        <v>4359030</v>
      </c>
      <c r="G224" s="29">
        <v>0</v>
      </c>
      <c r="H224" s="29">
        <v>0</v>
      </c>
    </row>
    <row r="225" spans="1:8" x14ac:dyDescent="0.25">
      <c r="A225" s="314"/>
      <c r="B225" s="25"/>
      <c r="C225" s="25"/>
      <c r="D225" s="26"/>
      <c r="E225" s="30" t="s">
        <v>35</v>
      </c>
      <c r="F225" s="31">
        <v>4359030</v>
      </c>
      <c r="G225" s="32">
        <v>0</v>
      </c>
      <c r="H225" s="32">
        <v>0</v>
      </c>
    </row>
    <row r="226" spans="1:8" x14ac:dyDescent="0.25">
      <c r="A226" s="309">
        <v>76</v>
      </c>
      <c r="B226" s="25">
        <v>34</v>
      </c>
      <c r="C226" s="25">
        <v>1619</v>
      </c>
      <c r="D226" s="26" t="s">
        <v>97</v>
      </c>
      <c r="E226" s="27" t="s">
        <v>21</v>
      </c>
      <c r="F226" s="28">
        <v>7029854</v>
      </c>
      <c r="G226" s="29">
        <v>0</v>
      </c>
      <c r="H226" s="28">
        <v>3482035</v>
      </c>
    </row>
    <row r="227" spans="1:8" x14ac:dyDescent="0.25">
      <c r="A227" s="310"/>
      <c r="B227" s="25"/>
      <c r="C227" s="25"/>
      <c r="D227" s="26"/>
      <c r="E227" s="30" t="s">
        <v>34</v>
      </c>
      <c r="F227" s="31">
        <v>49170</v>
      </c>
      <c r="G227" s="32">
        <v>0</v>
      </c>
      <c r="H227" s="32">
        <v>0</v>
      </c>
    </row>
    <row r="228" spans="1:8" x14ac:dyDescent="0.25">
      <c r="A228" s="310"/>
      <c r="B228" s="25"/>
      <c r="C228" s="25"/>
      <c r="D228" s="26"/>
      <c r="E228" s="30" t="s">
        <v>22</v>
      </c>
      <c r="F228" s="31">
        <v>1432778</v>
      </c>
      <c r="G228" s="32">
        <v>0</v>
      </c>
      <c r="H228" s="32">
        <v>0</v>
      </c>
    </row>
    <row r="229" spans="1:8" x14ac:dyDescent="0.25">
      <c r="A229" s="314"/>
      <c r="B229" s="25"/>
      <c r="C229" s="25"/>
      <c r="D229" s="26"/>
      <c r="E229" s="30" t="s">
        <v>23</v>
      </c>
      <c r="F229" s="31">
        <v>5547906</v>
      </c>
      <c r="G229" s="32">
        <v>0</v>
      </c>
      <c r="H229" s="31">
        <v>3482035</v>
      </c>
    </row>
    <row r="230" spans="1:8" x14ac:dyDescent="0.25">
      <c r="A230" s="309">
        <v>77</v>
      </c>
      <c r="B230" s="25">
        <v>34</v>
      </c>
      <c r="C230" s="25">
        <v>921</v>
      </c>
      <c r="D230" s="26" t="s">
        <v>98</v>
      </c>
      <c r="E230" s="27" t="s">
        <v>21</v>
      </c>
      <c r="F230" s="28">
        <v>17003017</v>
      </c>
      <c r="G230" s="29">
        <v>0</v>
      </c>
      <c r="H230" s="29">
        <v>0</v>
      </c>
    </row>
    <row r="231" spans="1:8" x14ac:dyDescent="0.25">
      <c r="A231" s="310"/>
      <c r="B231" s="25"/>
      <c r="C231" s="25"/>
      <c r="D231" s="26"/>
      <c r="E231" s="30" t="s">
        <v>34</v>
      </c>
      <c r="F231" s="31">
        <v>14820381</v>
      </c>
      <c r="G231" s="32">
        <v>0</v>
      </c>
      <c r="H231" s="32">
        <v>0</v>
      </c>
    </row>
    <row r="232" spans="1:8" x14ac:dyDescent="0.25">
      <c r="A232" s="310"/>
      <c r="B232" s="25"/>
      <c r="C232" s="25"/>
      <c r="D232" s="26"/>
      <c r="E232" s="30" t="s">
        <v>35</v>
      </c>
      <c r="F232" s="31">
        <v>1136048</v>
      </c>
      <c r="G232" s="32">
        <v>0</v>
      </c>
      <c r="H232" s="32">
        <v>0</v>
      </c>
    </row>
    <row r="233" spans="1:8" x14ac:dyDescent="0.25">
      <c r="A233" s="310"/>
      <c r="B233" s="25"/>
      <c r="C233" s="25"/>
      <c r="D233" s="26"/>
      <c r="E233" s="30" t="s">
        <v>22</v>
      </c>
      <c r="F233" s="31">
        <v>1006117</v>
      </c>
      <c r="G233" s="32">
        <v>0</v>
      </c>
      <c r="H233" s="32">
        <v>0</v>
      </c>
    </row>
    <row r="234" spans="1:8" x14ac:dyDescent="0.25">
      <c r="A234" s="314"/>
      <c r="B234" s="25"/>
      <c r="C234" s="25"/>
      <c r="D234" s="26"/>
      <c r="E234" s="30" t="s">
        <v>23</v>
      </c>
      <c r="F234" s="31">
        <v>40471</v>
      </c>
      <c r="G234" s="32">
        <v>0</v>
      </c>
      <c r="H234" s="32">
        <v>0</v>
      </c>
    </row>
    <row r="235" spans="1:8" x14ac:dyDescent="0.25">
      <c r="A235" s="309">
        <v>78</v>
      </c>
      <c r="B235" s="25">
        <v>61</v>
      </c>
      <c r="C235" s="25">
        <v>1503</v>
      </c>
      <c r="D235" s="26" t="s">
        <v>99</v>
      </c>
      <c r="E235" s="27" t="s">
        <v>21</v>
      </c>
      <c r="F235" s="28">
        <v>2629241</v>
      </c>
      <c r="G235" s="29">
        <v>0</v>
      </c>
      <c r="H235" s="28">
        <v>1478870</v>
      </c>
    </row>
    <row r="236" spans="1:8" x14ac:dyDescent="0.25">
      <c r="A236" s="310"/>
      <c r="B236" s="25"/>
      <c r="C236" s="25"/>
      <c r="D236" s="26"/>
      <c r="E236" s="30" t="s">
        <v>22</v>
      </c>
      <c r="F236" s="31">
        <v>640486</v>
      </c>
      <c r="G236" s="32">
        <v>0</v>
      </c>
      <c r="H236" s="32">
        <v>0</v>
      </c>
    </row>
    <row r="237" spans="1:8" x14ac:dyDescent="0.25">
      <c r="A237" s="314"/>
      <c r="B237" s="25"/>
      <c r="C237" s="25"/>
      <c r="D237" s="26"/>
      <c r="E237" s="30" t="s">
        <v>23</v>
      </c>
      <c r="F237" s="31">
        <v>1988755</v>
      </c>
      <c r="G237" s="32">
        <v>0</v>
      </c>
      <c r="H237" s="31">
        <v>1478870</v>
      </c>
    </row>
    <row r="238" spans="1:8" x14ac:dyDescent="0.25">
      <c r="A238" s="309">
        <v>79</v>
      </c>
      <c r="B238" s="25">
        <v>62</v>
      </c>
      <c r="C238" s="25">
        <v>510</v>
      </c>
      <c r="D238" s="26" t="s">
        <v>100</v>
      </c>
      <c r="E238" s="27" t="s">
        <v>21</v>
      </c>
      <c r="F238" s="28">
        <v>1536646</v>
      </c>
      <c r="G238" s="29">
        <v>0</v>
      </c>
      <c r="H238" s="28">
        <v>74095</v>
      </c>
    </row>
    <row r="239" spans="1:8" x14ac:dyDescent="0.25">
      <c r="A239" s="310"/>
      <c r="B239" s="25"/>
      <c r="C239" s="25"/>
      <c r="D239" s="26"/>
      <c r="E239" s="30" t="s">
        <v>35</v>
      </c>
      <c r="F239" s="31">
        <v>1445738</v>
      </c>
      <c r="G239" s="32">
        <v>0</v>
      </c>
      <c r="H239" s="32">
        <v>0</v>
      </c>
    </row>
    <row r="240" spans="1:8" x14ac:dyDescent="0.25">
      <c r="A240" s="314"/>
      <c r="B240" s="25"/>
      <c r="C240" s="25"/>
      <c r="D240" s="26"/>
      <c r="E240" s="30" t="s">
        <v>23</v>
      </c>
      <c r="F240" s="31">
        <v>90908</v>
      </c>
      <c r="G240" s="32">
        <v>0</v>
      </c>
      <c r="H240" s="31">
        <v>74095</v>
      </c>
    </row>
    <row r="241" spans="1:8" x14ac:dyDescent="0.25">
      <c r="A241" s="309">
        <v>80</v>
      </c>
      <c r="B241" s="25">
        <v>71</v>
      </c>
      <c r="C241" s="25">
        <v>4001</v>
      </c>
      <c r="D241" s="26" t="s">
        <v>101</v>
      </c>
      <c r="E241" s="27" t="s">
        <v>21</v>
      </c>
      <c r="F241" s="28">
        <v>780953</v>
      </c>
      <c r="G241" s="29">
        <v>0</v>
      </c>
      <c r="H241" s="28">
        <v>7820</v>
      </c>
    </row>
    <row r="242" spans="1:8" x14ac:dyDescent="0.25">
      <c r="A242" s="310"/>
      <c r="B242" s="25"/>
      <c r="C242" s="25"/>
      <c r="D242" s="26"/>
      <c r="E242" s="30" t="s">
        <v>22</v>
      </c>
      <c r="F242" s="31">
        <v>769640</v>
      </c>
      <c r="G242" s="32">
        <v>0</v>
      </c>
      <c r="H242" s="31">
        <v>7820</v>
      </c>
    </row>
    <row r="243" spans="1:8" x14ac:dyDescent="0.25">
      <c r="A243" s="314"/>
      <c r="B243" s="25"/>
      <c r="C243" s="25"/>
      <c r="D243" s="26"/>
      <c r="E243" s="30" t="s">
        <v>23</v>
      </c>
      <c r="F243" s="31">
        <v>11313</v>
      </c>
      <c r="G243" s="32">
        <v>0</v>
      </c>
      <c r="H243" s="32">
        <v>0</v>
      </c>
    </row>
    <row r="244" spans="1:8" x14ac:dyDescent="0.25">
      <c r="A244" s="309">
        <v>81</v>
      </c>
      <c r="B244" s="25">
        <v>71</v>
      </c>
      <c r="C244" s="25">
        <v>965</v>
      </c>
      <c r="D244" s="26" t="s">
        <v>102</v>
      </c>
      <c r="E244" s="27" t="s">
        <v>21</v>
      </c>
      <c r="F244" s="28">
        <v>17796091</v>
      </c>
      <c r="G244" s="29">
        <v>0</v>
      </c>
      <c r="H244" s="28">
        <v>7225809</v>
      </c>
    </row>
    <row r="245" spans="1:8" x14ac:dyDescent="0.25">
      <c r="A245" s="310"/>
      <c r="B245" s="25"/>
      <c r="C245" s="25"/>
      <c r="D245" s="26"/>
      <c r="E245" s="30" t="s">
        <v>22</v>
      </c>
      <c r="F245" s="31">
        <v>6967382</v>
      </c>
      <c r="G245" s="32">
        <v>0</v>
      </c>
      <c r="H245" s="32">
        <v>0</v>
      </c>
    </row>
    <row r="246" spans="1:8" x14ac:dyDescent="0.25">
      <c r="A246" s="314"/>
      <c r="B246" s="25"/>
      <c r="C246" s="25"/>
      <c r="D246" s="26"/>
      <c r="E246" s="30" t="s">
        <v>23</v>
      </c>
      <c r="F246" s="31">
        <v>10828709</v>
      </c>
      <c r="G246" s="32">
        <v>0</v>
      </c>
      <c r="H246" s="31">
        <v>7225809</v>
      </c>
    </row>
    <row r="247" spans="1:8" ht="31.5" x14ac:dyDescent="0.25">
      <c r="A247" s="309">
        <v>82</v>
      </c>
      <c r="B247" s="25">
        <v>71</v>
      </c>
      <c r="C247" s="25">
        <v>995</v>
      </c>
      <c r="D247" s="26" t="s">
        <v>103</v>
      </c>
      <c r="E247" s="27" t="s">
        <v>21</v>
      </c>
      <c r="F247" s="28">
        <v>2243372</v>
      </c>
      <c r="G247" s="29">
        <v>0</v>
      </c>
      <c r="H247" s="29">
        <v>0</v>
      </c>
    </row>
    <row r="248" spans="1:8" x14ac:dyDescent="0.25">
      <c r="A248" s="310"/>
      <c r="B248" s="25"/>
      <c r="C248" s="25"/>
      <c r="D248" s="26"/>
      <c r="E248" s="30" t="s">
        <v>22</v>
      </c>
      <c r="F248" s="31">
        <v>2238418</v>
      </c>
      <c r="G248" s="32">
        <v>0</v>
      </c>
      <c r="H248" s="32">
        <v>0</v>
      </c>
    </row>
    <row r="249" spans="1:8" x14ac:dyDescent="0.25">
      <c r="A249" s="314"/>
      <c r="B249" s="25"/>
      <c r="C249" s="25"/>
      <c r="D249" s="26"/>
      <c r="E249" s="30" t="s">
        <v>23</v>
      </c>
      <c r="F249" s="31">
        <v>4954</v>
      </c>
      <c r="G249" s="32">
        <v>0</v>
      </c>
      <c r="H249" s="32">
        <v>0</v>
      </c>
    </row>
    <row r="250" spans="1:8" ht="60.75" customHeight="1" x14ac:dyDescent="0.25">
      <c r="A250" s="309">
        <v>83</v>
      </c>
      <c r="B250" s="25">
        <v>75</v>
      </c>
      <c r="C250" s="25">
        <v>144</v>
      </c>
      <c r="D250" s="26" t="s">
        <v>104</v>
      </c>
      <c r="E250" s="27" t="s">
        <v>21</v>
      </c>
      <c r="F250" s="28">
        <v>11889301</v>
      </c>
      <c r="G250" s="29">
        <v>0</v>
      </c>
      <c r="H250" s="28">
        <v>45171</v>
      </c>
    </row>
    <row r="251" spans="1:8" x14ac:dyDescent="0.25">
      <c r="A251" s="310"/>
      <c r="B251" s="25"/>
      <c r="C251" s="25"/>
      <c r="D251" s="26"/>
      <c r="E251" s="30" t="s">
        <v>34</v>
      </c>
      <c r="F251" s="31">
        <v>11807816</v>
      </c>
      <c r="G251" s="32">
        <v>0</v>
      </c>
      <c r="H251" s="32">
        <v>0</v>
      </c>
    </row>
    <row r="252" spans="1:8" x14ac:dyDescent="0.25">
      <c r="A252" s="314"/>
      <c r="B252" s="25"/>
      <c r="C252" s="25"/>
      <c r="D252" s="26"/>
      <c r="E252" s="30" t="s">
        <v>23</v>
      </c>
      <c r="F252" s="31">
        <v>81485</v>
      </c>
      <c r="G252" s="32">
        <v>0</v>
      </c>
      <c r="H252" s="31">
        <v>45171</v>
      </c>
    </row>
    <row r="253" spans="1:8" x14ac:dyDescent="0.25">
      <c r="A253" s="309">
        <v>84</v>
      </c>
      <c r="B253" s="25">
        <v>75</v>
      </c>
      <c r="C253" s="25">
        <v>146</v>
      </c>
      <c r="D253" s="26" t="s">
        <v>105</v>
      </c>
      <c r="E253" s="27" t="s">
        <v>21</v>
      </c>
      <c r="F253" s="28">
        <v>6118856</v>
      </c>
      <c r="G253" s="29">
        <v>0</v>
      </c>
      <c r="H253" s="29">
        <v>115</v>
      </c>
    </row>
    <row r="254" spans="1:8" x14ac:dyDescent="0.25">
      <c r="A254" s="310"/>
      <c r="B254" s="25"/>
      <c r="C254" s="25"/>
      <c r="D254" s="26"/>
      <c r="E254" s="30" t="s">
        <v>34</v>
      </c>
      <c r="F254" s="31">
        <v>5068637</v>
      </c>
      <c r="G254" s="32">
        <v>0</v>
      </c>
      <c r="H254" s="32">
        <v>0</v>
      </c>
    </row>
    <row r="255" spans="1:8" x14ac:dyDescent="0.25">
      <c r="A255" s="310"/>
      <c r="B255" s="25"/>
      <c r="C255" s="25"/>
      <c r="D255" s="26"/>
      <c r="E255" s="30" t="s">
        <v>35</v>
      </c>
      <c r="F255" s="31">
        <v>161135</v>
      </c>
      <c r="G255" s="32">
        <v>0</v>
      </c>
      <c r="H255" s="32">
        <v>0</v>
      </c>
    </row>
    <row r="256" spans="1:8" x14ac:dyDescent="0.25">
      <c r="A256" s="310"/>
      <c r="B256" s="25"/>
      <c r="C256" s="25"/>
      <c r="D256" s="26"/>
      <c r="E256" s="30" t="s">
        <v>22</v>
      </c>
      <c r="F256" s="31">
        <v>848918</v>
      </c>
      <c r="G256" s="32">
        <v>0</v>
      </c>
      <c r="H256" s="32">
        <v>0</v>
      </c>
    </row>
    <row r="257" spans="1:8" x14ac:dyDescent="0.25">
      <c r="A257" s="314"/>
      <c r="B257" s="25"/>
      <c r="C257" s="25"/>
      <c r="D257" s="26"/>
      <c r="E257" s="30" t="s">
        <v>23</v>
      </c>
      <c r="F257" s="31">
        <v>40166</v>
      </c>
      <c r="G257" s="32">
        <v>0</v>
      </c>
      <c r="H257" s="32">
        <v>115</v>
      </c>
    </row>
    <row r="258" spans="1:8" ht="31.5" x14ac:dyDescent="0.25">
      <c r="A258" s="309">
        <v>85</v>
      </c>
      <c r="B258" s="25">
        <v>75</v>
      </c>
      <c r="C258" s="25">
        <v>4000</v>
      </c>
      <c r="D258" s="26" t="s">
        <v>106</v>
      </c>
      <c r="E258" s="27" t="s">
        <v>21</v>
      </c>
      <c r="F258" s="28">
        <v>1550449</v>
      </c>
      <c r="G258" s="29">
        <v>0</v>
      </c>
      <c r="H258" s="29">
        <v>0</v>
      </c>
    </row>
    <row r="259" spans="1:8" x14ac:dyDescent="0.25">
      <c r="A259" s="310"/>
      <c r="B259" s="25"/>
      <c r="C259" s="25"/>
      <c r="D259" s="26"/>
      <c r="E259" s="30" t="s">
        <v>34</v>
      </c>
      <c r="F259" s="31">
        <v>1426686</v>
      </c>
      <c r="G259" s="32">
        <v>0</v>
      </c>
      <c r="H259" s="32">
        <v>0</v>
      </c>
    </row>
    <row r="260" spans="1:8" x14ac:dyDescent="0.25">
      <c r="A260" s="314"/>
      <c r="B260" s="25"/>
      <c r="C260" s="25"/>
      <c r="D260" s="26"/>
      <c r="E260" s="30" t="s">
        <v>22</v>
      </c>
      <c r="F260" s="31">
        <v>123763</v>
      </c>
      <c r="G260" s="32">
        <v>0</v>
      </c>
      <c r="H260" s="32">
        <v>0</v>
      </c>
    </row>
    <row r="261" spans="1:8" x14ac:dyDescent="0.25">
      <c r="A261" s="309">
        <v>86</v>
      </c>
      <c r="B261" s="25">
        <v>75</v>
      </c>
      <c r="C261" s="25">
        <v>962</v>
      </c>
      <c r="D261" s="26" t="s">
        <v>107</v>
      </c>
      <c r="E261" s="27" t="s">
        <v>21</v>
      </c>
      <c r="F261" s="28">
        <v>3201011</v>
      </c>
      <c r="G261" s="29">
        <v>0</v>
      </c>
      <c r="H261" s="29">
        <v>0</v>
      </c>
    </row>
    <row r="262" spans="1:8" x14ac:dyDescent="0.25">
      <c r="A262" s="310"/>
      <c r="B262" s="25"/>
      <c r="C262" s="25"/>
      <c r="D262" s="26"/>
      <c r="E262" s="30" t="s">
        <v>35</v>
      </c>
      <c r="F262" s="31">
        <v>2437320</v>
      </c>
      <c r="G262" s="32">
        <v>0</v>
      </c>
      <c r="H262" s="32">
        <v>0</v>
      </c>
    </row>
    <row r="263" spans="1:8" x14ac:dyDescent="0.25">
      <c r="A263" s="310"/>
      <c r="B263" s="25"/>
      <c r="C263" s="25"/>
      <c r="D263" s="26"/>
      <c r="E263" s="30" t="s">
        <v>22</v>
      </c>
      <c r="F263" s="31">
        <v>755504</v>
      </c>
      <c r="G263" s="32">
        <v>0</v>
      </c>
      <c r="H263" s="32">
        <v>0</v>
      </c>
    </row>
    <row r="264" spans="1:8" x14ac:dyDescent="0.25">
      <c r="A264" s="314"/>
      <c r="B264" s="25"/>
      <c r="C264" s="25"/>
      <c r="D264" s="26"/>
      <c r="E264" s="30" t="s">
        <v>23</v>
      </c>
      <c r="F264" s="31">
        <v>8187</v>
      </c>
      <c r="G264" s="32">
        <v>0</v>
      </c>
      <c r="H264" s="32">
        <v>0</v>
      </c>
    </row>
    <row r="265" spans="1:8" x14ac:dyDescent="0.25">
      <c r="A265" s="309">
        <v>87</v>
      </c>
      <c r="B265" s="25">
        <v>87</v>
      </c>
      <c r="C265" s="25">
        <v>933</v>
      </c>
      <c r="D265" s="26" t="s">
        <v>108</v>
      </c>
      <c r="E265" s="27" t="s">
        <v>21</v>
      </c>
      <c r="F265" s="28">
        <v>275640</v>
      </c>
      <c r="G265" s="29">
        <v>0</v>
      </c>
      <c r="H265" s="29">
        <v>0</v>
      </c>
    </row>
    <row r="266" spans="1:8" x14ac:dyDescent="0.25">
      <c r="A266" s="310"/>
      <c r="B266" s="33"/>
      <c r="C266" s="33"/>
      <c r="D266" s="34"/>
      <c r="E266" s="35" t="s">
        <v>22</v>
      </c>
      <c r="F266" s="36">
        <v>275640</v>
      </c>
      <c r="G266" s="37">
        <v>0</v>
      </c>
      <c r="H266" s="37">
        <v>0</v>
      </c>
    </row>
    <row r="267" spans="1:8" x14ac:dyDescent="0.25">
      <c r="A267" s="311">
        <v>88</v>
      </c>
      <c r="B267" s="38">
        <v>31</v>
      </c>
      <c r="C267" s="38" t="s">
        <v>110</v>
      </c>
      <c r="D267" s="39" t="s">
        <v>116</v>
      </c>
      <c r="E267" s="27" t="s">
        <v>21</v>
      </c>
      <c r="F267" s="40">
        <f>F268+F270+F271+F272+F269</f>
        <v>944412376</v>
      </c>
      <c r="G267" s="40">
        <f t="shared" ref="G267:H267" si="0">G268+G270+G271+G272</f>
        <v>11836</v>
      </c>
      <c r="H267" s="40">
        <f t="shared" si="0"/>
        <v>166651461</v>
      </c>
    </row>
    <row r="268" spans="1:8" x14ac:dyDescent="0.25">
      <c r="A268" s="312"/>
      <c r="B268" s="38"/>
      <c r="C268" s="38"/>
      <c r="D268" s="39"/>
      <c r="E268" s="30" t="s">
        <v>34</v>
      </c>
      <c r="F268" s="41">
        <f>500248461-F269</f>
        <v>499369400</v>
      </c>
      <c r="G268" s="41">
        <v>5096</v>
      </c>
      <c r="H268" s="41">
        <v>1598596</v>
      </c>
    </row>
    <row r="269" spans="1:8" s="128" customFormat="1" x14ac:dyDescent="0.25">
      <c r="A269" s="312"/>
      <c r="B269" s="38"/>
      <c r="C269" s="38"/>
      <c r="D269" s="39"/>
      <c r="E269" s="30" t="s">
        <v>131</v>
      </c>
      <c r="F269" s="41">
        <v>879061</v>
      </c>
      <c r="G269" s="41"/>
      <c r="H269" s="41"/>
    </row>
    <row r="270" spans="1:8" x14ac:dyDescent="0.25">
      <c r="A270" s="312"/>
      <c r="B270" s="38"/>
      <c r="C270" s="38"/>
      <c r="D270" s="39"/>
      <c r="E270" s="30" t="s">
        <v>35</v>
      </c>
      <c r="F270" s="41">
        <v>71546615</v>
      </c>
      <c r="G270" s="41">
        <v>787</v>
      </c>
      <c r="H270" s="41">
        <v>75540</v>
      </c>
    </row>
    <row r="271" spans="1:8" x14ac:dyDescent="0.25">
      <c r="A271" s="312"/>
      <c r="B271" s="38"/>
      <c r="C271" s="38"/>
      <c r="D271" s="39"/>
      <c r="E271" s="30" t="s">
        <v>22</v>
      </c>
      <c r="F271" s="41">
        <v>164410516</v>
      </c>
      <c r="G271" s="41">
        <v>35</v>
      </c>
      <c r="H271" s="41">
        <v>10124882</v>
      </c>
    </row>
    <row r="272" spans="1:8" x14ac:dyDescent="0.25">
      <c r="A272" s="313"/>
      <c r="B272" s="38"/>
      <c r="C272" s="38"/>
      <c r="D272" s="39"/>
      <c r="E272" s="30" t="s">
        <v>23</v>
      </c>
      <c r="F272" s="41">
        <v>208206784</v>
      </c>
      <c r="G272" s="41">
        <v>5918</v>
      </c>
      <c r="H272" s="41">
        <v>154852443</v>
      </c>
    </row>
    <row r="273" spans="1:8" x14ac:dyDescent="0.25">
      <c r="A273" s="42">
        <v>89</v>
      </c>
      <c r="B273" s="38">
        <v>31</v>
      </c>
      <c r="C273" s="38">
        <v>2363</v>
      </c>
      <c r="D273" s="39" t="s">
        <v>117</v>
      </c>
      <c r="E273" s="27" t="s">
        <v>21</v>
      </c>
      <c r="F273" s="43">
        <f>F274+F275+F276</f>
        <v>120081625</v>
      </c>
      <c r="G273" s="43">
        <f t="shared" ref="G273:H273" si="1">G274+G275+G276</f>
        <v>10</v>
      </c>
      <c r="H273" s="43">
        <f t="shared" si="1"/>
        <v>48228523</v>
      </c>
    </row>
    <row r="274" spans="1:8" x14ac:dyDescent="0.25">
      <c r="A274" s="39"/>
      <c r="B274" s="39"/>
      <c r="C274" s="39"/>
      <c r="D274" s="39"/>
      <c r="E274" s="44" t="s">
        <v>35</v>
      </c>
      <c r="F274" s="45">
        <v>8574672</v>
      </c>
      <c r="G274" s="45">
        <v>10</v>
      </c>
      <c r="H274" s="45">
        <v>0</v>
      </c>
    </row>
    <row r="275" spans="1:8" x14ac:dyDescent="0.25">
      <c r="A275" s="39"/>
      <c r="B275" s="39"/>
      <c r="C275" s="39"/>
      <c r="D275" s="39"/>
      <c r="E275" s="44" t="s">
        <v>22</v>
      </c>
      <c r="F275" s="45">
        <v>44210188</v>
      </c>
      <c r="G275" s="45">
        <v>0</v>
      </c>
      <c r="H275" s="45">
        <v>0</v>
      </c>
    </row>
    <row r="276" spans="1:8" x14ac:dyDescent="0.25">
      <c r="A276" s="39"/>
      <c r="B276" s="39"/>
      <c r="C276" s="39"/>
      <c r="D276" s="39"/>
      <c r="E276" s="44" t="s">
        <v>23</v>
      </c>
      <c r="F276" s="45">
        <v>67296765</v>
      </c>
      <c r="G276" s="45">
        <v>0</v>
      </c>
      <c r="H276" s="45">
        <v>48228523</v>
      </c>
    </row>
    <row r="277" spans="1:8" x14ac:dyDescent="0.25">
      <c r="A277" s="39"/>
      <c r="B277" s="39"/>
      <c r="C277" s="39"/>
      <c r="D277" s="46" t="s">
        <v>118</v>
      </c>
      <c r="E277" s="47" t="s">
        <v>21</v>
      </c>
      <c r="F277" s="43">
        <f>F278+F280+F281+F282+F279</f>
        <v>1423354602</v>
      </c>
      <c r="G277" s="43">
        <f>G278+G280+G281+G282+G279</f>
        <v>41507</v>
      </c>
      <c r="H277" s="43">
        <f t="shared" ref="H277" si="2">H278+H280+H281+H282</f>
        <v>282049358</v>
      </c>
    </row>
    <row r="278" spans="1:8" x14ac:dyDescent="0.25">
      <c r="A278" s="39"/>
      <c r="B278" s="39"/>
      <c r="C278" s="39"/>
      <c r="D278" s="39"/>
      <c r="E278" s="30" t="s">
        <v>34</v>
      </c>
      <c r="F278" s="45">
        <f>F268+F259+F254+F251+F231+F227+F217+F210+F190+F179+F176+F145+F138+F133+F126+F117+F112+F98+F87+F75+F60+F52+F42+F34</f>
        <v>627073819</v>
      </c>
      <c r="G278" s="45">
        <f t="shared" ref="G278:H278" si="3">G268+G259+G254+G251+G231+G227+G217+G210+G190+G179+G176+G145+G138+G133+G126+G117+G112+G98+G87+G75+G60+G52+G42+G34</f>
        <v>16436</v>
      </c>
      <c r="H278" s="45">
        <f t="shared" si="3"/>
        <v>1598596</v>
      </c>
    </row>
    <row r="279" spans="1:8" s="128" customFormat="1" x14ac:dyDescent="0.25">
      <c r="A279" s="39"/>
      <c r="B279" s="39"/>
      <c r="C279" s="39"/>
      <c r="D279" s="39"/>
      <c r="E279" s="30" t="s">
        <v>131</v>
      </c>
      <c r="F279" s="45">
        <v>879061</v>
      </c>
      <c r="G279" s="45">
        <v>2098</v>
      </c>
      <c r="H279" s="45"/>
    </row>
    <row r="280" spans="1:8" x14ac:dyDescent="0.25">
      <c r="A280" s="39"/>
      <c r="B280" s="39"/>
      <c r="C280" s="39"/>
      <c r="D280" s="39"/>
      <c r="E280" s="30" t="s">
        <v>35</v>
      </c>
      <c r="F280" s="45">
        <f>F274+F270+F262+F255+F239+F225+F221+F191+F185+F153+F146+F134+F121+F113+F109+F66+F46+F35+F232</f>
        <v>114836102</v>
      </c>
      <c r="G280" s="45">
        <f t="shared" ref="G280:H280" si="4">G274+G270+G262+G255+G239+G225+G221+G191+G185+G153+G146+G134+G121+G113+G109+G66+G46+G35</f>
        <v>797</v>
      </c>
      <c r="H280" s="45">
        <f t="shared" si="4"/>
        <v>115989</v>
      </c>
    </row>
    <row r="281" spans="1:8" x14ac:dyDescent="0.25">
      <c r="A281" s="39"/>
      <c r="B281" s="39"/>
      <c r="C281" s="39"/>
      <c r="D281" s="39"/>
      <c r="E281" s="30" t="s">
        <v>22</v>
      </c>
      <c r="F281" s="45">
        <f>F275+F271+F266+F263+F260+F256+F248+F245+F242+F236+F233+F228+F222+F218+F82+F214+F208+F205+F202+F200+F197+F195+F192+F187+F182+F180+F177+F173+F170+F167+F164+F162+F160+F157+F154+F150+F147+F142+F139+F135+F130+F127+F123+F118+F114+F110+F106+F104+F99+F96+F94+F92+F90+F88+F84+F79+F77+F73+F70+F67+F63+F61+F58+F55+F53+F49+F47+F43+F39+F36+F32+F29+F26+F23+F21+F18+F16+F13+F8</f>
        <v>307460872</v>
      </c>
      <c r="G281" s="45">
        <f t="shared" ref="G281:H281" si="5">G27+G275+G271+G266+G263+G260+G256+G248+G245+G242+G236+G233+G228+G222+G218+G214+G208+G205+G202+G200+G197+G195+G192+G187+G182+G180+G177+G173+G170+G167+G164+G162+G160+G157+G154+G150+G147+G142+G139+G135+G130+G127+G123+G118+G114+G110+G106+G104+G99+G96+G94+G92+G90+G88</f>
        <v>1085</v>
      </c>
      <c r="H281" s="45">
        <f t="shared" si="5"/>
        <v>10178464</v>
      </c>
    </row>
    <row r="282" spans="1:8" x14ac:dyDescent="0.25">
      <c r="A282" s="39"/>
      <c r="B282" s="39"/>
      <c r="C282" s="39"/>
      <c r="D282" s="39"/>
      <c r="E282" s="30" t="s">
        <v>23</v>
      </c>
      <c r="F282" s="45">
        <f>F276+F272+F264+F257+F252+F249+F246+F243+F240+F237+F234+F229+F223+F219+F215+F212+F206+F203+F198+F193+F188+F183+F174+F171+F168+F165+F158+F155+F151+F148+F143+F140+F136+F131+F128+F124+F119+F115+F107+F102+F100+F85+F80+F71+F68+F64+F56+F50+F44+F40+F37+F30+F27+F24+F19+F14+F11+F9</f>
        <v>373104748</v>
      </c>
      <c r="G282" s="45">
        <f t="shared" ref="G282:H282" si="6">G276+G272+G264+G257+G252+G249+G246+G243+G240+G237+G234+G229+G223+G219+G215+G212+G206+G203+G198+G193+G188+G183+G174+G171+G168+G165+G158+G155+G151+G148+G143+G140+G136+G131+G128+G124+G119+G115+G107+G102+G100+G85+G80+G71+G68+G64+G56+G50+G44+G40+G37+G30+G27+G24+G19+G14+G11+G9</f>
        <v>21091</v>
      </c>
      <c r="H282" s="45">
        <f t="shared" si="6"/>
        <v>270156309</v>
      </c>
    </row>
  </sheetData>
  <autoFilter ref="A5:H282"/>
  <mergeCells count="92">
    <mergeCell ref="A25:A27"/>
    <mergeCell ref="A1:H1"/>
    <mergeCell ref="A2:H2"/>
    <mergeCell ref="A3:H3"/>
    <mergeCell ref="A6:H6"/>
    <mergeCell ref="A7:A9"/>
    <mergeCell ref="A10:A11"/>
    <mergeCell ref="A12:A14"/>
    <mergeCell ref="A15:A16"/>
    <mergeCell ref="A17:A19"/>
    <mergeCell ref="A20:A21"/>
    <mergeCell ref="A22:A24"/>
    <mergeCell ref="A62:A64"/>
    <mergeCell ref="A28:A30"/>
    <mergeCell ref="A31:A32"/>
    <mergeCell ref="A33:A37"/>
    <mergeCell ref="A38:A40"/>
    <mergeCell ref="A41:A44"/>
    <mergeCell ref="A45:A47"/>
    <mergeCell ref="A48:A50"/>
    <mergeCell ref="A51:A53"/>
    <mergeCell ref="A54:A56"/>
    <mergeCell ref="A57:A58"/>
    <mergeCell ref="A59:A61"/>
    <mergeCell ref="A93:A94"/>
    <mergeCell ref="A65:A68"/>
    <mergeCell ref="A69:A71"/>
    <mergeCell ref="A72:A73"/>
    <mergeCell ref="A74:A75"/>
    <mergeCell ref="A76:A77"/>
    <mergeCell ref="A78:A80"/>
    <mergeCell ref="A81:A82"/>
    <mergeCell ref="A83:A85"/>
    <mergeCell ref="A86:A88"/>
    <mergeCell ref="A89:A90"/>
    <mergeCell ref="A91:A92"/>
    <mergeCell ref="A129:A131"/>
    <mergeCell ref="A95:A96"/>
    <mergeCell ref="A97:A100"/>
    <mergeCell ref="A101:A102"/>
    <mergeCell ref="A103:A104"/>
    <mergeCell ref="A105:A107"/>
    <mergeCell ref="A108:A110"/>
    <mergeCell ref="A111:A115"/>
    <mergeCell ref="A116:A119"/>
    <mergeCell ref="A120:A121"/>
    <mergeCell ref="A122:A124"/>
    <mergeCell ref="A125:A128"/>
    <mergeCell ref="A169:A171"/>
    <mergeCell ref="A132:A136"/>
    <mergeCell ref="A137:A140"/>
    <mergeCell ref="A141:A143"/>
    <mergeCell ref="A144:A148"/>
    <mergeCell ref="A149:A151"/>
    <mergeCell ref="A152:A155"/>
    <mergeCell ref="A156:A158"/>
    <mergeCell ref="A159:A160"/>
    <mergeCell ref="A161:A162"/>
    <mergeCell ref="A163:A165"/>
    <mergeCell ref="A166:A168"/>
    <mergeCell ref="A204:A206"/>
    <mergeCell ref="A172:A174"/>
    <mergeCell ref="A175:A177"/>
    <mergeCell ref="A178:A180"/>
    <mergeCell ref="A181:A183"/>
    <mergeCell ref="A184:A185"/>
    <mergeCell ref="A186:A188"/>
    <mergeCell ref="A189:A193"/>
    <mergeCell ref="A194:A195"/>
    <mergeCell ref="A196:A198"/>
    <mergeCell ref="A199:A200"/>
    <mergeCell ref="A201:A203"/>
    <mergeCell ref="A241:A243"/>
    <mergeCell ref="A207:A208"/>
    <mergeCell ref="A209:A210"/>
    <mergeCell ref="A211:A212"/>
    <mergeCell ref="A213:A215"/>
    <mergeCell ref="A216:A219"/>
    <mergeCell ref="A220:A223"/>
    <mergeCell ref="A224:A225"/>
    <mergeCell ref="A226:A229"/>
    <mergeCell ref="A230:A234"/>
    <mergeCell ref="A235:A237"/>
    <mergeCell ref="A238:A240"/>
    <mergeCell ref="A265:A266"/>
    <mergeCell ref="A267:A272"/>
    <mergeCell ref="A244:A246"/>
    <mergeCell ref="A247:A249"/>
    <mergeCell ref="A250:A252"/>
    <mergeCell ref="A253:A257"/>
    <mergeCell ref="A258:A260"/>
    <mergeCell ref="A261:A264"/>
  </mergeCells>
  <pageMargins left="0" right="0" top="0" bottom="0" header="0.31496062992125984" footer="0.31496062992125984"/>
  <pageSetup paperSize="9" scale="7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topLeftCell="A263" workbookViewId="0">
      <selection activeCell="E224" sqref="E224"/>
    </sheetView>
  </sheetViews>
  <sheetFormatPr defaultRowHeight="15" x14ac:dyDescent="0.25"/>
  <cols>
    <col min="1" max="1" width="6.85546875" style="231" customWidth="1"/>
    <col min="2" max="2" width="8" style="231" customWidth="1"/>
    <col min="3" max="3" width="9.140625" style="231" customWidth="1"/>
    <col min="4" max="4" width="36.5703125" style="164" bestFit="1" customWidth="1"/>
    <col min="5" max="5" width="16.5703125" style="231" bestFit="1" customWidth="1"/>
    <col min="6" max="6" width="13.5703125" style="231" bestFit="1" customWidth="1"/>
    <col min="7" max="7" width="14.85546875" style="231" bestFit="1" customWidth="1"/>
    <col min="8" max="8" width="22.140625" style="231" bestFit="1" customWidth="1"/>
    <col min="9" max="16384" width="9.140625" style="231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147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ht="45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x14ac:dyDescent="0.25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</row>
    <row r="7" spans="1:8" ht="45" x14ac:dyDescent="0.25">
      <c r="A7" s="304">
        <v>1</v>
      </c>
      <c r="B7" s="2">
        <v>11</v>
      </c>
      <c r="C7" s="2">
        <v>2303</v>
      </c>
      <c r="D7" s="48" t="s">
        <v>20</v>
      </c>
      <c r="E7" s="4" t="s">
        <v>21</v>
      </c>
      <c r="F7" s="6">
        <v>913888</v>
      </c>
      <c r="G7" s="8">
        <v>0</v>
      </c>
      <c r="H7" s="6">
        <v>18442</v>
      </c>
    </row>
    <row r="8" spans="1:8" x14ac:dyDescent="0.25">
      <c r="A8" s="305"/>
      <c r="B8" s="2"/>
      <c r="C8" s="2"/>
      <c r="D8" s="48"/>
      <c r="E8" s="3" t="s">
        <v>22</v>
      </c>
      <c r="F8" s="5">
        <v>765632</v>
      </c>
      <c r="G8" s="7">
        <v>0</v>
      </c>
      <c r="H8" s="7">
        <v>0</v>
      </c>
    </row>
    <row r="9" spans="1:8" x14ac:dyDescent="0.25">
      <c r="A9" s="306"/>
      <c r="B9" s="2"/>
      <c r="C9" s="2"/>
      <c r="D9" s="48"/>
      <c r="E9" s="3" t="s">
        <v>23</v>
      </c>
      <c r="F9" s="5">
        <v>148256</v>
      </c>
      <c r="G9" s="7">
        <v>0</v>
      </c>
      <c r="H9" s="5">
        <v>18442</v>
      </c>
    </row>
    <row r="10" spans="1:8" x14ac:dyDescent="0.25">
      <c r="A10" s="304">
        <v>2</v>
      </c>
      <c r="B10" s="2">
        <v>11</v>
      </c>
      <c r="C10" s="2">
        <v>4291</v>
      </c>
      <c r="D10" s="48" t="s">
        <v>24</v>
      </c>
      <c r="E10" s="4" t="s">
        <v>21</v>
      </c>
      <c r="F10" s="6">
        <v>11454</v>
      </c>
      <c r="G10" s="8">
        <v>0</v>
      </c>
      <c r="H10" s="8">
        <v>0</v>
      </c>
    </row>
    <row r="11" spans="1:8" x14ac:dyDescent="0.25">
      <c r="A11" s="306"/>
      <c r="B11" s="2"/>
      <c r="C11" s="2"/>
      <c r="D11" s="48"/>
      <c r="E11" s="3" t="s">
        <v>23</v>
      </c>
      <c r="F11" s="5">
        <v>11454</v>
      </c>
      <c r="G11" s="7">
        <v>0</v>
      </c>
      <c r="H11" s="7">
        <v>0</v>
      </c>
    </row>
    <row r="12" spans="1:8" ht="30" x14ac:dyDescent="0.25">
      <c r="A12" s="304">
        <v>3</v>
      </c>
      <c r="B12" s="2">
        <v>13</v>
      </c>
      <c r="C12" s="2">
        <v>4279</v>
      </c>
      <c r="D12" s="48" t="s">
        <v>25</v>
      </c>
      <c r="E12" s="4" t="s">
        <v>21</v>
      </c>
      <c r="F12" s="6">
        <v>4935558</v>
      </c>
      <c r="G12" s="8">
        <v>0</v>
      </c>
      <c r="H12" s="6">
        <v>2570897</v>
      </c>
    </row>
    <row r="13" spans="1:8" x14ac:dyDescent="0.25">
      <c r="A13" s="305"/>
      <c r="B13" s="2"/>
      <c r="C13" s="2"/>
      <c r="D13" s="48"/>
      <c r="E13" s="3" t="s">
        <v>22</v>
      </c>
      <c r="F13" s="5">
        <v>1873054</v>
      </c>
      <c r="G13" s="7">
        <v>0</v>
      </c>
      <c r="H13" s="5">
        <v>523804</v>
      </c>
    </row>
    <row r="14" spans="1:8" x14ac:dyDescent="0.25">
      <c r="A14" s="306"/>
      <c r="B14" s="2"/>
      <c r="C14" s="2"/>
      <c r="D14" s="48"/>
      <c r="E14" s="3" t="s">
        <v>23</v>
      </c>
      <c r="F14" s="5">
        <v>3062504</v>
      </c>
      <c r="G14" s="7">
        <v>0</v>
      </c>
      <c r="H14" s="5">
        <v>2047093</v>
      </c>
    </row>
    <row r="15" spans="1:8" x14ac:dyDescent="0.25">
      <c r="A15" s="304">
        <v>4</v>
      </c>
      <c r="B15" s="2">
        <v>13</v>
      </c>
      <c r="C15" s="2">
        <v>4280</v>
      </c>
      <c r="D15" s="48" t="s">
        <v>26</v>
      </c>
      <c r="E15" s="4" t="s">
        <v>21</v>
      </c>
      <c r="F15" s="6">
        <v>35161</v>
      </c>
      <c r="G15" s="8">
        <v>0</v>
      </c>
      <c r="H15" s="8">
        <v>0</v>
      </c>
    </row>
    <row r="16" spans="1:8" x14ac:dyDescent="0.25">
      <c r="A16" s="306"/>
      <c r="B16" s="2"/>
      <c r="C16" s="2"/>
      <c r="D16" s="48"/>
      <c r="E16" s="3" t="s">
        <v>22</v>
      </c>
      <c r="F16" s="5">
        <v>35161</v>
      </c>
      <c r="G16" s="7">
        <v>0</v>
      </c>
      <c r="H16" s="7">
        <v>0</v>
      </c>
    </row>
    <row r="17" spans="1:8" x14ac:dyDescent="0.25">
      <c r="A17" s="304">
        <v>5</v>
      </c>
      <c r="B17" s="2">
        <v>13</v>
      </c>
      <c r="C17" s="2">
        <v>4281</v>
      </c>
      <c r="D17" s="48" t="s">
        <v>27</v>
      </c>
      <c r="E17" s="4" t="s">
        <v>21</v>
      </c>
      <c r="F17" s="6">
        <v>152509</v>
      </c>
      <c r="G17" s="8">
        <v>0</v>
      </c>
      <c r="H17" s="8">
        <v>0</v>
      </c>
    </row>
    <row r="18" spans="1:8" x14ac:dyDescent="0.25">
      <c r="A18" s="305"/>
      <c r="B18" s="2"/>
      <c r="C18" s="2"/>
      <c r="D18" s="48"/>
      <c r="E18" s="3" t="s">
        <v>22</v>
      </c>
      <c r="F18" s="5">
        <v>105348</v>
      </c>
      <c r="G18" s="7">
        <v>0</v>
      </c>
      <c r="H18" s="7">
        <v>0</v>
      </c>
    </row>
    <row r="19" spans="1:8" x14ac:dyDescent="0.25">
      <c r="A19" s="306"/>
      <c r="B19" s="2"/>
      <c r="C19" s="2"/>
      <c r="D19" s="48"/>
      <c r="E19" s="3" t="s">
        <v>23</v>
      </c>
      <c r="F19" s="5">
        <v>47161</v>
      </c>
      <c r="G19" s="7">
        <v>0</v>
      </c>
      <c r="H19" s="7">
        <v>0</v>
      </c>
    </row>
    <row r="20" spans="1:8" x14ac:dyDescent="0.25">
      <c r="A20" s="304">
        <v>6</v>
      </c>
      <c r="B20" s="2">
        <v>13</v>
      </c>
      <c r="C20" s="2">
        <v>4282</v>
      </c>
      <c r="D20" s="48" t="s">
        <v>28</v>
      </c>
      <c r="E20" s="4" t="s">
        <v>21</v>
      </c>
      <c r="F20" s="6">
        <v>487838</v>
      </c>
      <c r="G20" s="8">
        <v>0</v>
      </c>
      <c r="H20" s="6">
        <v>460326</v>
      </c>
    </row>
    <row r="21" spans="1:8" x14ac:dyDescent="0.25">
      <c r="A21" s="306"/>
      <c r="B21" s="2"/>
      <c r="C21" s="2"/>
      <c r="D21" s="48"/>
      <c r="E21" s="3" t="s">
        <v>22</v>
      </c>
      <c r="F21" s="5">
        <v>487838</v>
      </c>
      <c r="G21" s="7">
        <v>0</v>
      </c>
      <c r="H21" s="5">
        <v>460326</v>
      </c>
    </row>
    <row r="22" spans="1:8" ht="30" x14ac:dyDescent="0.25">
      <c r="A22" s="304">
        <v>7</v>
      </c>
      <c r="B22" s="2">
        <v>13</v>
      </c>
      <c r="C22" s="2">
        <v>4283</v>
      </c>
      <c r="D22" s="48" t="s">
        <v>122</v>
      </c>
      <c r="E22" s="4" t="s">
        <v>21</v>
      </c>
      <c r="F22" s="6">
        <v>92749</v>
      </c>
      <c r="G22" s="8">
        <v>0</v>
      </c>
      <c r="H22" s="6">
        <v>82249</v>
      </c>
    </row>
    <row r="23" spans="1:8" x14ac:dyDescent="0.25">
      <c r="A23" s="305"/>
      <c r="B23" s="2"/>
      <c r="C23" s="2"/>
      <c r="D23" s="48"/>
      <c r="E23" s="3" t="s">
        <v>22</v>
      </c>
      <c r="F23" s="5">
        <v>10500</v>
      </c>
      <c r="G23" s="7">
        <v>0</v>
      </c>
      <c r="H23" s="7">
        <v>0</v>
      </c>
    </row>
    <row r="24" spans="1:8" x14ac:dyDescent="0.25">
      <c r="A24" s="306"/>
      <c r="B24" s="2"/>
      <c r="C24" s="2"/>
      <c r="D24" s="48"/>
      <c r="E24" s="3" t="s">
        <v>23</v>
      </c>
      <c r="F24" s="5">
        <v>82249</v>
      </c>
      <c r="G24" s="7">
        <v>0</v>
      </c>
      <c r="H24" s="5">
        <v>82249</v>
      </c>
    </row>
    <row r="25" spans="1:8" x14ac:dyDescent="0.25">
      <c r="A25" s="304">
        <v>8</v>
      </c>
      <c r="B25" s="2">
        <v>14</v>
      </c>
      <c r="C25" s="2">
        <v>4269</v>
      </c>
      <c r="D25" s="48" t="s">
        <v>30</v>
      </c>
      <c r="E25" s="4" t="s">
        <v>21</v>
      </c>
      <c r="F25" s="6">
        <v>1463359</v>
      </c>
      <c r="G25" s="8">
        <v>0</v>
      </c>
      <c r="H25" s="8">
        <v>0</v>
      </c>
    </row>
    <row r="26" spans="1:8" x14ac:dyDescent="0.25">
      <c r="A26" s="305"/>
      <c r="B26" s="2"/>
      <c r="C26" s="2"/>
      <c r="D26" s="48"/>
      <c r="E26" s="3" t="s">
        <v>22</v>
      </c>
      <c r="F26" s="5">
        <v>1041276</v>
      </c>
      <c r="G26" s="7">
        <v>0</v>
      </c>
      <c r="H26" s="7">
        <v>0</v>
      </c>
    </row>
    <row r="27" spans="1:8" x14ac:dyDescent="0.25">
      <c r="A27" s="306"/>
      <c r="B27" s="2"/>
      <c r="C27" s="2"/>
      <c r="D27" s="48"/>
      <c r="E27" s="3" t="s">
        <v>23</v>
      </c>
      <c r="F27" s="5">
        <v>422083</v>
      </c>
      <c r="G27" s="7">
        <v>0</v>
      </c>
      <c r="H27" s="7">
        <v>0</v>
      </c>
    </row>
    <row r="28" spans="1:8" ht="30" x14ac:dyDescent="0.25">
      <c r="A28" s="304">
        <v>9</v>
      </c>
      <c r="B28" s="2">
        <v>15</v>
      </c>
      <c r="C28" s="2">
        <v>2033</v>
      </c>
      <c r="D28" s="48" t="s">
        <v>31</v>
      </c>
      <c r="E28" s="4" t="s">
        <v>21</v>
      </c>
      <c r="F28" s="6">
        <v>1295963</v>
      </c>
      <c r="G28" s="8">
        <v>0</v>
      </c>
      <c r="H28" s="6">
        <v>224136</v>
      </c>
    </row>
    <row r="29" spans="1:8" x14ac:dyDescent="0.25">
      <c r="A29" s="305"/>
      <c r="B29" s="2"/>
      <c r="C29" s="2"/>
      <c r="D29" s="48"/>
      <c r="E29" s="3" t="s">
        <v>35</v>
      </c>
      <c r="F29" s="5">
        <v>310627</v>
      </c>
      <c r="G29" s="7">
        <v>0</v>
      </c>
      <c r="H29" s="7">
        <v>0</v>
      </c>
    </row>
    <row r="30" spans="1:8" x14ac:dyDescent="0.25">
      <c r="A30" s="305"/>
      <c r="B30" s="2"/>
      <c r="C30" s="2"/>
      <c r="D30" s="48"/>
      <c r="E30" s="3" t="s">
        <v>22</v>
      </c>
      <c r="F30" s="5">
        <v>529558</v>
      </c>
      <c r="G30" s="7">
        <v>0</v>
      </c>
      <c r="H30" s="7">
        <v>0</v>
      </c>
    </row>
    <row r="31" spans="1:8" x14ac:dyDescent="0.25">
      <c r="A31" s="306"/>
      <c r="B31" s="2"/>
      <c r="C31" s="2"/>
      <c r="D31" s="48"/>
      <c r="E31" s="3" t="s">
        <v>23</v>
      </c>
      <c r="F31" s="5">
        <v>455778</v>
      </c>
      <c r="G31" s="7">
        <v>0</v>
      </c>
      <c r="H31" s="5">
        <v>224136</v>
      </c>
    </row>
    <row r="32" spans="1:8" x14ac:dyDescent="0.25">
      <c r="A32" s="304">
        <v>10</v>
      </c>
      <c r="B32" s="2">
        <v>15</v>
      </c>
      <c r="C32" s="2">
        <v>4352</v>
      </c>
      <c r="D32" s="48" t="s">
        <v>32</v>
      </c>
      <c r="E32" s="4" t="s">
        <v>21</v>
      </c>
      <c r="F32" s="6">
        <v>984047</v>
      </c>
      <c r="G32" s="8">
        <v>0</v>
      </c>
      <c r="H32" s="8">
        <v>-78</v>
      </c>
    </row>
    <row r="33" spans="1:8" x14ac:dyDescent="0.25">
      <c r="A33" s="306"/>
      <c r="B33" s="2"/>
      <c r="C33" s="2"/>
      <c r="D33" s="48"/>
      <c r="E33" s="3" t="s">
        <v>22</v>
      </c>
      <c r="F33" s="5">
        <v>984047</v>
      </c>
      <c r="G33" s="7">
        <v>0</v>
      </c>
      <c r="H33" s="7">
        <v>-78</v>
      </c>
    </row>
    <row r="34" spans="1:8" ht="30" x14ac:dyDescent="0.25">
      <c r="A34" s="304">
        <v>11</v>
      </c>
      <c r="B34" s="2">
        <v>15</v>
      </c>
      <c r="C34" s="2">
        <v>901</v>
      </c>
      <c r="D34" s="48" t="s">
        <v>33</v>
      </c>
      <c r="E34" s="4" t="s">
        <v>21</v>
      </c>
      <c r="F34" s="6">
        <v>55834572</v>
      </c>
      <c r="G34" s="8">
        <v>0</v>
      </c>
      <c r="H34" s="6">
        <v>21369683</v>
      </c>
    </row>
    <row r="35" spans="1:8" x14ac:dyDescent="0.25">
      <c r="A35" s="305"/>
      <c r="B35" s="2"/>
      <c r="C35" s="2"/>
      <c r="D35" s="48"/>
      <c r="E35" s="3" t="s">
        <v>34</v>
      </c>
      <c r="F35" s="5">
        <v>17104840</v>
      </c>
      <c r="G35" s="7">
        <v>0</v>
      </c>
      <c r="H35" s="7">
        <v>0</v>
      </c>
    </row>
    <row r="36" spans="1:8" x14ac:dyDescent="0.25">
      <c r="A36" s="305"/>
      <c r="B36" s="2"/>
      <c r="C36" s="2"/>
      <c r="D36" s="48"/>
      <c r="E36" s="3" t="s">
        <v>35</v>
      </c>
      <c r="F36" s="5">
        <v>363797</v>
      </c>
      <c r="G36" s="7">
        <v>0</v>
      </c>
      <c r="H36" s="5">
        <v>53505</v>
      </c>
    </row>
    <row r="37" spans="1:8" x14ac:dyDescent="0.25">
      <c r="A37" s="305"/>
      <c r="B37" s="2"/>
      <c r="C37" s="2"/>
      <c r="D37" s="48"/>
      <c r="E37" s="3" t="s">
        <v>22</v>
      </c>
      <c r="F37" s="5">
        <v>9319608</v>
      </c>
      <c r="G37" s="7">
        <v>0</v>
      </c>
      <c r="H37" s="5">
        <v>382816</v>
      </c>
    </row>
    <row r="38" spans="1:8" x14ac:dyDescent="0.25">
      <c r="A38" s="306"/>
      <c r="B38" s="2"/>
      <c r="C38" s="2"/>
      <c r="D38" s="48"/>
      <c r="E38" s="3" t="s">
        <v>23</v>
      </c>
      <c r="F38" s="5">
        <v>29046327</v>
      </c>
      <c r="G38" s="7">
        <v>0</v>
      </c>
      <c r="H38" s="5">
        <v>20933362</v>
      </c>
    </row>
    <row r="39" spans="1:8" x14ac:dyDescent="0.25">
      <c r="A39" s="304">
        <v>12</v>
      </c>
      <c r="B39" s="2">
        <v>16</v>
      </c>
      <c r="C39" s="2">
        <v>2525</v>
      </c>
      <c r="D39" s="48" t="s">
        <v>36</v>
      </c>
      <c r="E39" s="4" t="s">
        <v>21</v>
      </c>
      <c r="F39" s="6">
        <v>1844809</v>
      </c>
      <c r="G39" s="8">
        <v>0</v>
      </c>
      <c r="H39" s="8">
        <v>0</v>
      </c>
    </row>
    <row r="40" spans="1:8" x14ac:dyDescent="0.25">
      <c r="A40" s="305"/>
      <c r="B40" s="2"/>
      <c r="C40" s="2"/>
      <c r="D40" s="48"/>
      <c r="E40" s="3" t="s">
        <v>22</v>
      </c>
      <c r="F40" s="5">
        <v>1807112</v>
      </c>
      <c r="G40" s="7">
        <v>0</v>
      </c>
      <c r="H40" s="7">
        <v>0</v>
      </c>
    </row>
    <row r="41" spans="1:8" x14ac:dyDescent="0.25">
      <c r="A41" s="306"/>
      <c r="B41" s="2"/>
      <c r="C41" s="2"/>
      <c r="D41" s="48"/>
      <c r="E41" s="3" t="s">
        <v>23</v>
      </c>
      <c r="F41" s="5">
        <v>37697</v>
      </c>
      <c r="G41" s="7">
        <v>0</v>
      </c>
      <c r="H41" s="7">
        <v>0</v>
      </c>
    </row>
    <row r="42" spans="1:8" x14ac:dyDescent="0.25">
      <c r="A42" s="304">
        <v>13</v>
      </c>
      <c r="B42" s="2">
        <v>18</v>
      </c>
      <c r="C42" s="2">
        <v>4112</v>
      </c>
      <c r="D42" s="48" t="s">
        <v>37</v>
      </c>
      <c r="E42" s="4" t="s">
        <v>21</v>
      </c>
      <c r="F42" s="6">
        <v>16166854</v>
      </c>
      <c r="G42" s="8">
        <v>0</v>
      </c>
      <c r="H42" s="6">
        <v>9631672</v>
      </c>
    </row>
    <row r="43" spans="1:8" x14ac:dyDescent="0.25">
      <c r="A43" s="305"/>
      <c r="B43" s="2"/>
      <c r="C43" s="2"/>
      <c r="D43" s="48"/>
      <c r="E43" s="3" t="s">
        <v>34</v>
      </c>
      <c r="F43" s="5">
        <v>260200</v>
      </c>
      <c r="G43" s="7">
        <v>0</v>
      </c>
      <c r="H43" s="7">
        <v>0</v>
      </c>
    </row>
    <row r="44" spans="1:8" x14ac:dyDescent="0.25">
      <c r="A44" s="305"/>
      <c r="B44" s="2"/>
      <c r="C44" s="2"/>
      <c r="D44" s="48"/>
      <c r="E44" s="3" t="s">
        <v>22</v>
      </c>
      <c r="F44" s="5">
        <v>3678302</v>
      </c>
      <c r="G44" s="7">
        <v>0</v>
      </c>
      <c r="H44" s="7">
        <v>0</v>
      </c>
    </row>
    <row r="45" spans="1:8" x14ac:dyDescent="0.25">
      <c r="A45" s="306"/>
      <c r="B45" s="2"/>
      <c r="C45" s="2"/>
      <c r="D45" s="48"/>
      <c r="E45" s="3" t="s">
        <v>23</v>
      </c>
      <c r="F45" s="5">
        <v>12228352</v>
      </c>
      <c r="G45" s="7">
        <v>0</v>
      </c>
      <c r="H45" s="5">
        <v>9631672</v>
      </c>
    </row>
    <row r="46" spans="1:8" x14ac:dyDescent="0.25">
      <c r="A46" s="304">
        <v>14</v>
      </c>
      <c r="B46" s="2">
        <v>31</v>
      </c>
      <c r="C46" s="2">
        <v>2548</v>
      </c>
      <c r="D46" s="48" t="s">
        <v>38</v>
      </c>
      <c r="E46" s="4" t="s">
        <v>21</v>
      </c>
      <c r="F46" s="6">
        <v>2780210</v>
      </c>
      <c r="G46" s="8">
        <v>0</v>
      </c>
      <c r="H46" s="6">
        <v>46021</v>
      </c>
    </row>
    <row r="47" spans="1:8" x14ac:dyDescent="0.25">
      <c r="A47" s="305"/>
      <c r="B47" s="2"/>
      <c r="C47" s="2"/>
      <c r="D47" s="48"/>
      <c r="E47" s="3" t="s">
        <v>35</v>
      </c>
      <c r="F47" s="5">
        <v>299357</v>
      </c>
      <c r="G47" s="7">
        <v>0</v>
      </c>
      <c r="H47" s="7">
        <v>0</v>
      </c>
    </row>
    <row r="48" spans="1:8" x14ac:dyDescent="0.25">
      <c r="A48" s="305"/>
      <c r="B48" s="2"/>
      <c r="C48" s="2"/>
      <c r="D48" s="48"/>
      <c r="E48" s="3" t="s">
        <v>22</v>
      </c>
      <c r="F48" s="5">
        <v>2307295</v>
      </c>
      <c r="G48" s="7">
        <v>0</v>
      </c>
      <c r="H48" s="5">
        <v>46021</v>
      </c>
    </row>
    <row r="49" spans="1:8" x14ac:dyDescent="0.25">
      <c r="A49" s="306"/>
      <c r="B49" s="2"/>
      <c r="C49" s="2"/>
      <c r="D49" s="48"/>
      <c r="E49" s="3" t="s">
        <v>23</v>
      </c>
      <c r="F49" s="5">
        <v>173558</v>
      </c>
      <c r="G49" s="7">
        <v>0</v>
      </c>
      <c r="H49" s="7">
        <v>0</v>
      </c>
    </row>
    <row r="50" spans="1:8" x14ac:dyDescent="0.25">
      <c r="A50" s="304">
        <v>15</v>
      </c>
      <c r="B50" s="2">
        <v>31</v>
      </c>
      <c r="C50" s="2">
        <v>2550</v>
      </c>
      <c r="D50" s="48" t="s">
        <v>39</v>
      </c>
      <c r="E50" s="4" t="s">
        <v>21</v>
      </c>
      <c r="F50" s="6">
        <v>233119</v>
      </c>
      <c r="G50" s="8">
        <v>0</v>
      </c>
      <c r="H50" s="6">
        <v>186629</v>
      </c>
    </row>
    <row r="51" spans="1:8" x14ac:dyDescent="0.25">
      <c r="A51" s="305"/>
      <c r="B51" s="2"/>
      <c r="C51" s="2"/>
      <c r="D51" s="48"/>
      <c r="E51" s="3" t="s">
        <v>22</v>
      </c>
      <c r="F51" s="5">
        <v>38454</v>
      </c>
      <c r="G51" s="7">
        <v>0</v>
      </c>
      <c r="H51" s="7">
        <v>0</v>
      </c>
    </row>
    <row r="52" spans="1:8" x14ac:dyDescent="0.25">
      <c r="A52" s="306"/>
      <c r="B52" s="2"/>
      <c r="C52" s="2"/>
      <c r="D52" s="48"/>
      <c r="E52" s="3" t="s">
        <v>23</v>
      </c>
      <c r="F52" s="5">
        <v>194665</v>
      </c>
      <c r="G52" s="7">
        <v>0</v>
      </c>
      <c r="H52" s="5">
        <v>186629</v>
      </c>
    </row>
    <row r="53" spans="1:8" ht="30" x14ac:dyDescent="0.25">
      <c r="A53" s="304">
        <v>16</v>
      </c>
      <c r="B53" s="2">
        <v>31</v>
      </c>
      <c r="C53" s="2">
        <v>2551</v>
      </c>
      <c r="D53" s="48" t="s">
        <v>40</v>
      </c>
      <c r="E53" s="4" t="s">
        <v>21</v>
      </c>
      <c r="F53" s="6">
        <v>3172851</v>
      </c>
      <c r="G53" s="8">
        <v>0</v>
      </c>
      <c r="H53" s="8">
        <v>0</v>
      </c>
    </row>
    <row r="54" spans="1:8" x14ac:dyDescent="0.25">
      <c r="A54" s="305"/>
      <c r="B54" s="2"/>
      <c r="C54" s="2"/>
      <c r="D54" s="48"/>
      <c r="E54" s="3" t="s">
        <v>34</v>
      </c>
      <c r="F54" s="5">
        <v>40645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48"/>
      <c r="E55" s="3" t="s">
        <v>22</v>
      </c>
      <c r="F55" s="5">
        <v>3132206</v>
      </c>
      <c r="G55" s="7">
        <v>0</v>
      </c>
      <c r="H55" s="7">
        <v>0</v>
      </c>
    </row>
    <row r="56" spans="1:8" x14ac:dyDescent="0.25">
      <c r="A56" s="304">
        <v>17</v>
      </c>
      <c r="B56" s="2">
        <v>31</v>
      </c>
      <c r="C56" s="2">
        <v>2554</v>
      </c>
      <c r="D56" s="48" t="s">
        <v>41</v>
      </c>
      <c r="E56" s="4" t="s">
        <v>21</v>
      </c>
      <c r="F56" s="6">
        <v>374777</v>
      </c>
      <c r="G56" s="8">
        <v>0</v>
      </c>
      <c r="H56" s="8">
        <v>0</v>
      </c>
    </row>
    <row r="57" spans="1:8" x14ac:dyDescent="0.25">
      <c r="A57" s="305"/>
      <c r="B57" s="2"/>
      <c r="C57" s="2"/>
      <c r="D57" s="48"/>
      <c r="E57" s="3" t="s">
        <v>22</v>
      </c>
      <c r="F57" s="5">
        <v>362961</v>
      </c>
      <c r="G57" s="7">
        <v>0</v>
      </c>
      <c r="H57" s="7">
        <v>0</v>
      </c>
    </row>
    <row r="58" spans="1:8" x14ac:dyDescent="0.25">
      <c r="A58" s="306"/>
      <c r="B58" s="2"/>
      <c r="C58" s="2"/>
      <c r="D58" s="48"/>
      <c r="E58" s="3" t="s">
        <v>23</v>
      </c>
      <c r="F58" s="5">
        <v>11816</v>
      </c>
      <c r="G58" s="7">
        <v>0</v>
      </c>
      <c r="H58" s="7">
        <v>0</v>
      </c>
    </row>
    <row r="59" spans="1:8" ht="30" x14ac:dyDescent="0.25">
      <c r="A59" s="304">
        <v>18</v>
      </c>
      <c r="B59" s="2">
        <v>31</v>
      </c>
      <c r="C59" s="2">
        <v>2557</v>
      </c>
      <c r="D59" s="48" t="s">
        <v>40</v>
      </c>
      <c r="E59" s="4" t="s">
        <v>21</v>
      </c>
      <c r="F59" s="6">
        <v>1094930</v>
      </c>
      <c r="G59" s="8">
        <v>0</v>
      </c>
      <c r="H59" s="8">
        <v>0</v>
      </c>
    </row>
    <row r="60" spans="1:8" x14ac:dyDescent="0.25">
      <c r="A60" s="306"/>
      <c r="B60" s="2"/>
      <c r="C60" s="2"/>
      <c r="D60" s="48"/>
      <c r="E60" s="3" t="s">
        <v>22</v>
      </c>
      <c r="F60" s="5">
        <v>1094930</v>
      </c>
      <c r="G60" s="7">
        <v>0</v>
      </c>
      <c r="H60" s="7">
        <v>0</v>
      </c>
    </row>
    <row r="61" spans="1:8" ht="30" x14ac:dyDescent="0.25">
      <c r="A61" s="304">
        <v>19</v>
      </c>
      <c r="B61" s="2">
        <v>31</v>
      </c>
      <c r="C61" s="2">
        <v>2558</v>
      </c>
      <c r="D61" s="48" t="s">
        <v>42</v>
      </c>
      <c r="E61" s="4" t="s">
        <v>21</v>
      </c>
      <c r="F61" s="6">
        <v>3656521</v>
      </c>
      <c r="G61" s="8">
        <v>0</v>
      </c>
      <c r="H61" s="8">
        <v>0</v>
      </c>
    </row>
    <row r="62" spans="1:8" x14ac:dyDescent="0.25">
      <c r="A62" s="305"/>
      <c r="B62" s="2"/>
      <c r="C62" s="2"/>
      <c r="D62" s="48"/>
      <c r="E62" s="3" t="s">
        <v>34</v>
      </c>
      <c r="F62" s="5">
        <v>3609560</v>
      </c>
      <c r="G62" s="7">
        <v>0</v>
      </c>
      <c r="H62" s="7">
        <v>0</v>
      </c>
    </row>
    <row r="63" spans="1:8" x14ac:dyDescent="0.25">
      <c r="A63" s="306"/>
      <c r="B63" s="2"/>
      <c r="C63" s="2"/>
      <c r="D63" s="48"/>
      <c r="E63" s="3" t="s">
        <v>22</v>
      </c>
      <c r="F63" s="5">
        <v>46961</v>
      </c>
      <c r="G63" s="7">
        <v>0</v>
      </c>
      <c r="H63" s="7">
        <v>0</v>
      </c>
    </row>
    <row r="64" spans="1:8" x14ac:dyDescent="0.25">
      <c r="A64" s="304">
        <v>20</v>
      </c>
      <c r="B64" s="2">
        <v>31</v>
      </c>
      <c r="C64" s="2">
        <v>2562</v>
      </c>
      <c r="D64" s="48" t="s">
        <v>43</v>
      </c>
      <c r="E64" s="4" t="s">
        <v>21</v>
      </c>
      <c r="F64" s="6">
        <v>6313546</v>
      </c>
      <c r="G64" s="8">
        <v>0</v>
      </c>
      <c r="H64" s="6">
        <v>344424</v>
      </c>
    </row>
    <row r="65" spans="1:8" x14ac:dyDescent="0.25">
      <c r="A65" s="305"/>
      <c r="B65" s="2"/>
      <c r="C65" s="2"/>
      <c r="D65" s="48"/>
      <c r="E65" s="3" t="s">
        <v>34</v>
      </c>
      <c r="F65" s="5">
        <v>2357765</v>
      </c>
      <c r="G65" s="7">
        <v>0</v>
      </c>
      <c r="H65" s="7">
        <v>0</v>
      </c>
    </row>
    <row r="66" spans="1:8" x14ac:dyDescent="0.25">
      <c r="A66" s="305"/>
      <c r="B66" s="2"/>
      <c r="C66" s="2"/>
      <c r="D66" s="48"/>
      <c r="E66" s="3" t="s">
        <v>35</v>
      </c>
      <c r="F66" s="5">
        <v>205170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48"/>
      <c r="E67" s="3" t="s">
        <v>22</v>
      </c>
      <c r="F67" s="5">
        <v>2662098</v>
      </c>
      <c r="G67" s="7">
        <v>0</v>
      </c>
      <c r="H67" s="7">
        <v>0</v>
      </c>
    </row>
    <row r="68" spans="1:8" x14ac:dyDescent="0.25">
      <c r="A68" s="306"/>
      <c r="B68" s="2"/>
      <c r="C68" s="2"/>
      <c r="D68" s="48"/>
      <c r="E68" s="3" t="s">
        <v>23</v>
      </c>
      <c r="F68" s="5">
        <v>1088513</v>
      </c>
      <c r="G68" s="7">
        <v>0</v>
      </c>
      <c r="H68" s="5">
        <v>344424</v>
      </c>
    </row>
    <row r="69" spans="1:8" ht="30" x14ac:dyDescent="0.25">
      <c r="A69" s="304">
        <v>21</v>
      </c>
      <c r="B69" s="2">
        <v>31</v>
      </c>
      <c r="C69" s="2">
        <v>3213</v>
      </c>
      <c r="D69" s="48" t="s">
        <v>124</v>
      </c>
      <c r="E69" s="4" t="s">
        <v>21</v>
      </c>
      <c r="F69" s="6">
        <v>1719377</v>
      </c>
      <c r="G69" s="8">
        <v>0</v>
      </c>
      <c r="H69" s="8">
        <v>0</v>
      </c>
    </row>
    <row r="70" spans="1:8" x14ac:dyDescent="0.25">
      <c r="A70" s="305"/>
      <c r="B70" s="2"/>
      <c r="C70" s="2"/>
      <c r="D70" s="48"/>
      <c r="E70" s="3" t="s">
        <v>34</v>
      </c>
      <c r="F70" s="5">
        <v>1259692</v>
      </c>
      <c r="G70" s="7">
        <v>0</v>
      </c>
      <c r="H70" s="7">
        <v>0</v>
      </c>
    </row>
    <row r="71" spans="1:8" x14ac:dyDescent="0.25">
      <c r="A71" s="306"/>
      <c r="B71" s="2"/>
      <c r="C71" s="2"/>
      <c r="D71" s="48"/>
      <c r="E71" s="3" t="s">
        <v>35</v>
      </c>
      <c r="F71" s="5">
        <v>459685</v>
      </c>
      <c r="G71" s="7">
        <v>0</v>
      </c>
      <c r="H71" s="7">
        <v>0</v>
      </c>
    </row>
    <row r="72" spans="1:8" ht="30" x14ac:dyDescent="0.25">
      <c r="A72" s="304">
        <v>22</v>
      </c>
      <c r="B72" s="2">
        <v>31</v>
      </c>
      <c r="C72" s="2">
        <v>3300</v>
      </c>
      <c r="D72" s="48" t="s">
        <v>44</v>
      </c>
      <c r="E72" s="4" t="s">
        <v>21</v>
      </c>
      <c r="F72" s="6">
        <v>254512</v>
      </c>
      <c r="G72" s="8">
        <v>0</v>
      </c>
      <c r="H72" s="8">
        <v>0</v>
      </c>
    </row>
    <row r="73" spans="1:8" x14ac:dyDescent="0.25">
      <c r="A73" s="305"/>
      <c r="B73" s="2"/>
      <c r="C73" s="2"/>
      <c r="D73" s="48"/>
      <c r="E73" s="3" t="s">
        <v>35</v>
      </c>
      <c r="F73" s="5">
        <v>79256</v>
      </c>
      <c r="G73" s="7">
        <v>0</v>
      </c>
      <c r="H73" s="7">
        <v>0</v>
      </c>
    </row>
    <row r="74" spans="1:8" x14ac:dyDescent="0.25">
      <c r="A74" s="305"/>
      <c r="B74" s="2"/>
      <c r="C74" s="2"/>
      <c r="D74" s="48"/>
      <c r="E74" s="3" t="s">
        <v>22</v>
      </c>
      <c r="F74" s="5">
        <v>157908</v>
      </c>
      <c r="G74" s="7">
        <v>0</v>
      </c>
      <c r="H74" s="7">
        <v>0</v>
      </c>
    </row>
    <row r="75" spans="1:8" x14ac:dyDescent="0.25">
      <c r="A75" s="306"/>
      <c r="B75" s="2"/>
      <c r="C75" s="2"/>
      <c r="D75" s="48"/>
      <c r="E75" s="3" t="s">
        <v>23</v>
      </c>
      <c r="F75" s="5">
        <v>17348</v>
      </c>
      <c r="G75" s="7">
        <v>0</v>
      </c>
      <c r="H75" s="7">
        <v>0</v>
      </c>
    </row>
    <row r="76" spans="1:8" x14ac:dyDescent="0.25">
      <c r="A76" s="304">
        <v>23</v>
      </c>
      <c r="B76" s="2">
        <v>31</v>
      </c>
      <c r="C76" s="2">
        <v>3301</v>
      </c>
      <c r="D76" s="48" t="s">
        <v>45</v>
      </c>
      <c r="E76" s="4" t="s">
        <v>21</v>
      </c>
      <c r="F76" s="6">
        <v>479804</v>
      </c>
      <c r="G76" s="8">
        <v>0</v>
      </c>
      <c r="H76" s="8">
        <v>0</v>
      </c>
    </row>
    <row r="77" spans="1:8" x14ac:dyDescent="0.25">
      <c r="A77" s="305"/>
      <c r="B77" s="2"/>
      <c r="C77" s="2"/>
      <c r="D77" s="48"/>
      <c r="E77" s="3" t="s">
        <v>35</v>
      </c>
      <c r="F77" s="5">
        <v>76940</v>
      </c>
      <c r="G77" s="7">
        <v>0</v>
      </c>
      <c r="H77" s="7">
        <v>0</v>
      </c>
    </row>
    <row r="78" spans="1:8" x14ac:dyDescent="0.25">
      <c r="A78" s="305"/>
      <c r="B78" s="2"/>
      <c r="C78" s="2"/>
      <c r="D78" s="48"/>
      <c r="E78" s="3" t="s">
        <v>22</v>
      </c>
      <c r="F78" s="5">
        <v>393011</v>
      </c>
      <c r="G78" s="7">
        <v>0</v>
      </c>
      <c r="H78" s="7">
        <v>0</v>
      </c>
    </row>
    <row r="79" spans="1:8" x14ac:dyDescent="0.25">
      <c r="A79" s="306"/>
      <c r="B79" s="2"/>
      <c r="C79" s="2"/>
      <c r="D79" s="48"/>
      <c r="E79" s="3" t="s">
        <v>23</v>
      </c>
      <c r="F79" s="5">
        <v>9853</v>
      </c>
      <c r="G79" s="7">
        <v>0</v>
      </c>
      <c r="H79" s="7">
        <v>0</v>
      </c>
    </row>
    <row r="80" spans="1:8" ht="30" x14ac:dyDescent="0.25">
      <c r="A80" s="304">
        <v>24</v>
      </c>
      <c r="B80" s="2">
        <v>31</v>
      </c>
      <c r="C80" s="2">
        <v>3303</v>
      </c>
      <c r="D80" s="48" t="s">
        <v>46</v>
      </c>
      <c r="E80" s="4" t="s">
        <v>21</v>
      </c>
      <c r="F80" s="6">
        <v>90838</v>
      </c>
      <c r="G80" s="8">
        <v>0</v>
      </c>
      <c r="H80" s="8">
        <v>0</v>
      </c>
    </row>
    <row r="81" spans="1:8" x14ac:dyDescent="0.25">
      <c r="A81" s="306"/>
      <c r="B81" s="2"/>
      <c r="C81" s="2"/>
      <c r="D81" s="48"/>
      <c r="E81" s="3" t="s">
        <v>22</v>
      </c>
      <c r="F81" s="5">
        <v>90838</v>
      </c>
      <c r="G81" s="7">
        <v>0</v>
      </c>
      <c r="H81" s="7">
        <v>0</v>
      </c>
    </row>
    <row r="82" spans="1:8" x14ac:dyDescent="0.25">
      <c r="A82" s="304">
        <v>25</v>
      </c>
      <c r="B82" s="2">
        <v>31</v>
      </c>
      <c r="C82" s="2">
        <v>3305</v>
      </c>
      <c r="D82" s="48" t="s">
        <v>48</v>
      </c>
      <c r="E82" s="4" t="s">
        <v>21</v>
      </c>
      <c r="F82" s="6">
        <v>111455</v>
      </c>
      <c r="G82" s="8">
        <v>0</v>
      </c>
      <c r="H82" s="8">
        <v>0</v>
      </c>
    </row>
    <row r="83" spans="1:8" x14ac:dyDescent="0.25">
      <c r="A83" s="305"/>
      <c r="B83" s="2"/>
      <c r="C83" s="2"/>
      <c r="D83" s="48"/>
      <c r="E83" s="3" t="s">
        <v>22</v>
      </c>
      <c r="F83" s="5">
        <v>111245</v>
      </c>
      <c r="G83" s="7">
        <v>0</v>
      </c>
      <c r="H83" s="7">
        <v>0</v>
      </c>
    </row>
    <row r="84" spans="1:8" x14ac:dyDescent="0.25">
      <c r="A84" s="306"/>
      <c r="B84" s="2"/>
      <c r="C84" s="2"/>
      <c r="D84" s="48"/>
      <c r="E84" s="3" t="s">
        <v>23</v>
      </c>
      <c r="F84" s="7">
        <v>210</v>
      </c>
      <c r="G84" s="7">
        <v>0</v>
      </c>
      <c r="H84" s="7">
        <v>0</v>
      </c>
    </row>
    <row r="85" spans="1:8" x14ac:dyDescent="0.25">
      <c r="A85" s="304">
        <v>26</v>
      </c>
      <c r="B85" s="2">
        <v>31</v>
      </c>
      <c r="C85" s="2">
        <v>3308</v>
      </c>
      <c r="D85" s="48" t="s">
        <v>49</v>
      </c>
      <c r="E85" s="4" t="s">
        <v>21</v>
      </c>
      <c r="F85" s="6">
        <v>7176376</v>
      </c>
      <c r="G85" s="6">
        <v>8800</v>
      </c>
      <c r="H85" s="6">
        <v>3588965</v>
      </c>
    </row>
    <row r="86" spans="1:8" x14ac:dyDescent="0.25">
      <c r="A86" s="305"/>
      <c r="B86" s="2"/>
      <c r="C86" s="2"/>
      <c r="D86" s="48"/>
      <c r="E86" s="3" t="s">
        <v>22</v>
      </c>
      <c r="F86" s="5">
        <v>1804236</v>
      </c>
      <c r="G86" s="5">
        <v>1328</v>
      </c>
      <c r="H86" s="7">
        <v>0</v>
      </c>
    </row>
    <row r="87" spans="1:8" x14ac:dyDescent="0.25">
      <c r="A87" s="306"/>
      <c r="B87" s="2"/>
      <c r="C87" s="2"/>
      <c r="D87" s="48"/>
      <c r="E87" s="3" t="s">
        <v>23</v>
      </c>
      <c r="F87" s="5">
        <v>5372140</v>
      </c>
      <c r="G87" s="5">
        <v>7472</v>
      </c>
      <c r="H87" s="5">
        <v>3588965</v>
      </c>
    </row>
    <row r="88" spans="1:8" ht="30" x14ac:dyDescent="0.25">
      <c r="A88" s="304">
        <v>27</v>
      </c>
      <c r="B88" s="2">
        <v>31</v>
      </c>
      <c r="C88" s="2">
        <v>3309</v>
      </c>
      <c r="D88" s="48" t="s">
        <v>50</v>
      </c>
      <c r="E88" s="4" t="s">
        <v>21</v>
      </c>
      <c r="F88" s="6">
        <v>115358</v>
      </c>
      <c r="G88" s="8">
        <v>0</v>
      </c>
      <c r="H88" s="8">
        <v>0</v>
      </c>
    </row>
    <row r="89" spans="1:8" x14ac:dyDescent="0.25">
      <c r="A89" s="306"/>
      <c r="B89" s="2"/>
      <c r="C89" s="2"/>
      <c r="D89" s="48"/>
      <c r="E89" s="3" t="s">
        <v>22</v>
      </c>
      <c r="F89" s="5">
        <v>115358</v>
      </c>
      <c r="G89" s="7">
        <v>0</v>
      </c>
      <c r="H89" s="7">
        <v>0</v>
      </c>
    </row>
    <row r="90" spans="1:8" ht="30" x14ac:dyDescent="0.25">
      <c r="A90" s="304">
        <v>28</v>
      </c>
      <c r="B90" s="2">
        <v>31</v>
      </c>
      <c r="C90" s="2">
        <v>4160</v>
      </c>
      <c r="D90" s="48" t="s">
        <v>51</v>
      </c>
      <c r="E90" s="4" t="s">
        <v>21</v>
      </c>
      <c r="F90" s="6">
        <v>561442</v>
      </c>
      <c r="G90" s="8">
        <v>0</v>
      </c>
      <c r="H90" s="8">
        <v>0</v>
      </c>
    </row>
    <row r="91" spans="1:8" x14ac:dyDescent="0.25">
      <c r="A91" s="305"/>
      <c r="B91" s="2"/>
      <c r="C91" s="2"/>
      <c r="D91" s="48"/>
      <c r="E91" s="3" t="s">
        <v>22</v>
      </c>
      <c r="F91" s="5">
        <v>486843</v>
      </c>
      <c r="G91" s="7">
        <v>0</v>
      </c>
      <c r="H91" s="7">
        <v>0</v>
      </c>
    </row>
    <row r="92" spans="1:8" x14ac:dyDescent="0.25">
      <c r="A92" s="306"/>
      <c r="B92" s="2"/>
      <c r="C92" s="2"/>
      <c r="D92" s="48"/>
      <c r="E92" s="3" t="s">
        <v>23</v>
      </c>
      <c r="F92" s="5">
        <v>74599</v>
      </c>
      <c r="G92" s="7">
        <v>0</v>
      </c>
      <c r="H92" s="7">
        <v>0</v>
      </c>
    </row>
    <row r="93" spans="1:8" x14ac:dyDescent="0.25">
      <c r="A93" s="304">
        <v>29</v>
      </c>
      <c r="B93" s="2">
        <v>31</v>
      </c>
      <c r="C93" s="2">
        <v>4161</v>
      </c>
      <c r="D93" s="48" t="s">
        <v>52</v>
      </c>
      <c r="E93" s="4" t="s">
        <v>21</v>
      </c>
      <c r="F93" s="6">
        <v>2717038</v>
      </c>
      <c r="G93" s="6">
        <v>2089</v>
      </c>
      <c r="H93" s="8">
        <v>0</v>
      </c>
    </row>
    <row r="94" spans="1:8" x14ac:dyDescent="0.25">
      <c r="A94" s="305"/>
      <c r="B94" s="2"/>
      <c r="C94" s="2"/>
      <c r="D94" s="48"/>
      <c r="E94" s="3" t="s">
        <v>34</v>
      </c>
      <c r="F94" s="5">
        <v>2434915</v>
      </c>
      <c r="G94" s="5">
        <v>2089</v>
      </c>
      <c r="H94" s="7">
        <v>0</v>
      </c>
    </row>
    <row r="95" spans="1:8" x14ac:dyDescent="0.25">
      <c r="A95" s="306"/>
      <c r="B95" s="2"/>
      <c r="C95" s="2"/>
      <c r="D95" s="48"/>
      <c r="E95" s="3" t="s">
        <v>22</v>
      </c>
      <c r="F95" s="5">
        <v>282123</v>
      </c>
      <c r="G95" s="7">
        <v>0</v>
      </c>
      <c r="H95" s="7">
        <v>0</v>
      </c>
    </row>
    <row r="96" spans="1:8" ht="30" x14ac:dyDescent="0.25">
      <c r="A96" s="304">
        <v>30</v>
      </c>
      <c r="B96" s="2">
        <v>31</v>
      </c>
      <c r="C96" s="2">
        <v>4162</v>
      </c>
      <c r="D96" s="48" t="s">
        <v>53</v>
      </c>
      <c r="E96" s="4" t="s">
        <v>21</v>
      </c>
      <c r="F96" s="6">
        <v>110807</v>
      </c>
      <c r="G96" s="8">
        <v>0</v>
      </c>
      <c r="H96" s="8">
        <v>0</v>
      </c>
    </row>
    <row r="97" spans="1:8" x14ac:dyDescent="0.25">
      <c r="A97" s="306"/>
      <c r="B97" s="2"/>
      <c r="C97" s="2"/>
      <c r="D97" s="48"/>
      <c r="E97" s="3" t="s">
        <v>22</v>
      </c>
      <c r="F97" s="5">
        <v>110807</v>
      </c>
      <c r="G97" s="7">
        <v>0</v>
      </c>
      <c r="H97" s="7">
        <v>0</v>
      </c>
    </row>
    <row r="98" spans="1:8" x14ac:dyDescent="0.25">
      <c r="A98" s="304">
        <v>31</v>
      </c>
      <c r="B98" s="2">
        <v>31</v>
      </c>
      <c r="C98" s="2">
        <v>4163</v>
      </c>
      <c r="D98" s="48" t="s">
        <v>54</v>
      </c>
      <c r="E98" s="4" t="s">
        <v>21</v>
      </c>
      <c r="F98" s="6">
        <v>619004</v>
      </c>
      <c r="G98" s="8">
        <v>0</v>
      </c>
      <c r="H98" s="8">
        <v>0</v>
      </c>
    </row>
    <row r="99" spans="1:8" x14ac:dyDescent="0.25">
      <c r="A99" s="306"/>
      <c r="B99" s="2"/>
      <c r="C99" s="2"/>
      <c r="D99" s="48"/>
      <c r="E99" s="3" t="s">
        <v>22</v>
      </c>
      <c r="F99" s="5">
        <v>619004</v>
      </c>
      <c r="G99" s="7">
        <v>0</v>
      </c>
      <c r="H99" s="7">
        <v>0</v>
      </c>
    </row>
    <row r="100" spans="1:8" ht="30" x14ac:dyDescent="0.25">
      <c r="A100" s="304">
        <v>32</v>
      </c>
      <c r="B100" s="2">
        <v>31</v>
      </c>
      <c r="C100" s="2">
        <v>4166</v>
      </c>
      <c r="D100" s="48" t="s">
        <v>56</v>
      </c>
      <c r="E100" s="4" t="s">
        <v>21</v>
      </c>
      <c r="F100" s="6">
        <v>852980</v>
      </c>
      <c r="G100" s="8">
        <v>0</v>
      </c>
      <c r="H100" s="8">
        <v>0</v>
      </c>
    </row>
    <row r="101" spans="1:8" x14ac:dyDescent="0.25">
      <c r="A101" s="306"/>
      <c r="B101" s="2"/>
      <c r="C101" s="2"/>
      <c r="D101" s="48"/>
      <c r="E101" s="3" t="s">
        <v>22</v>
      </c>
      <c r="F101" s="5">
        <v>852980</v>
      </c>
      <c r="G101" s="7">
        <v>0</v>
      </c>
      <c r="H101" s="7">
        <v>0</v>
      </c>
    </row>
    <row r="102" spans="1:8" x14ac:dyDescent="0.25">
      <c r="A102" s="304">
        <v>33</v>
      </c>
      <c r="B102" s="2">
        <v>34</v>
      </c>
      <c r="C102" s="2">
        <v>1066</v>
      </c>
      <c r="D102" s="48" t="s">
        <v>57</v>
      </c>
      <c r="E102" s="4" t="s">
        <v>21</v>
      </c>
      <c r="F102" s="6">
        <v>13589407</v>
      </c>
      <c r="G102" s="8">
        <v>0</v>
      </c>
      <c r="H102" s="6">
        <v>5358202</v>
      </c>
    </row>
    <row r="103" spans="1:8" x14ac:dyDescent="0.25">
      <c r="A103" s="305"/>
      <c r="B103" s="2"/>
      <c r="C103" s="2"/>
      <c r="D103" s="48"/>
      <c r="E103" s="3" t="s">
        <v>34</v>
      </c>
      <c r="F103" s="5">
        <v>2078520</v>
      </c>
      <c r="G103" s="7">
        <v>0</v>
      </c>
      <c r="H103" s="7">
        <v>0</v>
      </c>
    </row>
    <row r="104" spans="1:8" x14ac:dyDescent="0.25">
      <c r="A104" s="305"/>
      <c r="B104" s="2"/>
      <c r="C104" s="2"/>
      <c r="D104" s="48"/>
      <c r="E104" s="3" t="s">
        <v>22</v>
      </c>
      <c r="F104" s="5">
        <v>2710402</v>
      </c>
      <c r="G104" s="7">
        <v>0</v>
      </c>
      <c r="H104" s="5">
        <v>60028</v>
      </c>
    </row>
    <row r="105" spans="1:8" x14ac:dyDescent="0.25">
      <c r="A105" s="306"/>
      <c r="B105" s="2"/>
      <c r="C105" s="2"/>
      <c r="D105" s="48"/>
      <c r="E105" s="3" t="s">
        <v>23</v>
      </c>
      <c r="F105" s="5">
        <v>8800485</v>
      </c>
      <c r="G105" s="7">
        <v>0</v>
      </c>
      <c r="H105" s="5">
        <v>5298174</v>
      </c>
    </row>
    <row r="106" spans="1:8" x14ac:dyDescent="0.25">
      <c r="A106" s="304">
        <v>34</v>
      </c>
      <c r="B106" s="2">
        <v>34</v>
      </c>
      <c r="C106" s="2">
        <v>1467</v>
      </c>
      <c r="D106" s="48" t="s">
        <v>58</v>
      </c>
      <c r="E106" s="4" t="s">
        <v>21</v>
      </c>
      <c r="F106" s="6">
        <v>43324</v>
      </c>
      <c r="G106" s="8">
        <v>0</v>
      </c>
      <c r="H106" s="8">
        <v>0</v>
      </c>
    </row>
    <row r="107" spans="1:8" x14ac:dyDescent="0.25">
      <c r="A107" s="306"/>
      <c r="B107" s="2"/>
      <c r="C107" s="2"/>
      <c r="D107" s="48"/>
      <c r="E107" s="3" t="s">
        <v>23</v>
      </c>
      <c r="F107" s="5">
        <v>43324</v>
      </c>
      <c r="G107" s="7">
        <v>0</v>
      </c>
      <c r="H107" s="7">
        <v>0</v>
      </c>
    </row>
    <row r="108" spans="1:8" x14ac:dyDescent="0.25">
      <c r="A108" s="304">
        <v>35</v>
      </c>
      <c r="B108" s="2">
        <v>34</v>
      </c>
      <c r="C108" s="2">
        <v>1500</v>
      </c>
      <c r="D108" s="48" t="s">
        <v>59</v>
      </c>
      <c r="E108" s="4" t="s">
        <v>21</v>
      </c>
      <c r="F108" s="6">
        <v>53281</v>
      </c>
      <c r="G108" s="8">
        <v>0</v>
      </c>
      <c r="H108" s="8">
        <v>0</v>
      </c>
    </row>
    <row r="109" spans="1:8" x14ac:dyDescent="0.25">
      <c r="A109" s="306"/>
      <c r="B109" s="2"/>
      <c r="C109" s="2"/>
      <c r="D109" s="48"/>
      <c r="E109" s="3" t="s">
        <v>22</v>
      </c>
      <c r="F109" s="5">
        <v>53281</v>
      </c>
      <c r="G109" s="7">
        <v>0</v>
      </c>
      <c r="H109" s="7">
        <v>0</v>
      </c>
    </row>
    <row r="110" spans="1:8" ht="30" x14ac:dyDescent="0.25">
      <c r="A110" s="304">
        <v>36</v>
      </c>
      <c r="B110" s="2">
        <v>34</v>
      </c>
      <c r="C110" s="2">
        <v>1501</v>
      </c>
      <c r="D110" s="48" t="s">
        <v>60</v>
      </c>
      <c r="E110" s="4" t="s">
        <v>21</v>
      </c>
      <c r="F110" s="6">
        <v>259670</v>
      </c>
      <c r="G110" s="8">
        <v>0</v>
      </c>
      <c r="H110" s="8">
        <v>0</v>
      </c>
    </row>
    <row r="111" spans="1:8" x14ac:dyDescent="0.25">
      <c r="A111" s="305"/>
      <c r="B111" s="2"/>
      <c r="C111" s="2"/>
      <c r="D111" s="48"/>
      <c r="E111" s="3" t="s">
        <v>22</v>
      </c>
      <c r="F111" s="5">
        <v>203478</v>
      </c>
      <c r="G111" s="7">
        <v>0</v>
      </c>
      <c r="H111" s="7">
        <v>0</v>
      </c>
    </row>
    <row r="112" spans="1:8" x14ac:dyDescent="0.25">
      <c r="A112" s="306"/>
      <c r="B112" s="2"/>
      <c r="C112" s="2"/>
      <c r="D112" s="48"/>
      <c r="E112" s="3" t="s">
        <v>23</v>
      </c>
      <c r="F112" s="5">
        <v>56192</v>
      </c>
      <c r="G112" s="7">
        <v>0</v>
      </c>
      <c r="H112" s="7">
        <v>0</v>
      </c>
    </row>
    <row r="113" spans="1:8" x14ac:dyDescent="0.25">
      <c r="A113" s="304">
        <v>37</v>
      </c>
      <c r="B113" s="2">
        <v>34</v>
      </c>
      <c r="C113" s="2">
        <v>2371</v>
      </c>
      <c r="D113" s="48" t="s">
        <v>61</v>
      </c>
      <c r="E113" s="4" t="s">
        <v>21</v>
      </c>
      <c r="F113" s="6">
        <v>964068</v>
      </c>
      <c r="G113" s="8">
        <v>0</v>
      </c>
      <c r="H113" s="8">
        <v>0</v>
      </c>
    </row>
    <row r="114" spans="1:8" x14ac:dyDescent="0.25">
      <c r="A114" s="305"/>
      <c r="B114" s="2"/>
      <c r="C114" s="2"/>
      <c r="D114" s="48"/>
      <c r="E114" s="3" t="s">
        <v>35</v>
      </c>
      <c r="F114" s="5">
        <v>940642</v>
      </c>
      <c r="G114" s="7">
        <v>0</v>
      </c>
      <c r="H114" s="7">
        <v>0</v>
      </c>
    </row>
    <row r="115" spans="1:8" x14ac:dyDescent="0.25">
      <c r="A115" s="305"/>
      <c r="B115" s="2"/>
      <c r="C115" s="2"/>
      <c r="D115" s="48"/>
      <c r="E115" s="3" t="s">
        <v>22</v>
      </c>
      <c r="F115" s="5">
        <v>22302</v>
      </c>
      <c r="G115" s="7">
        <v>0</v>
      </c>
      <c r="H115" s="7">
        <v>0</v>
      </c>
    </row>
    <row r="116" spans="1:8" x14ac:dyDescent="0.25">
      <c r="A116" s="306"/>
      <c r="B116" s="2"/>
      <c r="C116" s="2"/>
      <c r="D116" s="48"/>
      <c r="E116" s="3" t="s">
        <v>23</v>
      </c>
      <c r="F116" s="5">
        <v>1124</v>
      </c>
      <c r="G116" s="7">
        <v>0</v>
      </c>
      <c r="H116" s="7">
        <v>0</v>
      </c>
    </row>
    <row r="117" spans="1:8" x14ac:dyDescent="0.25">
      <c r="A117" s="304">
        <v>38</v>
      </c>
      <c r="B117" s="2">
        <v>34</v>
      </c>
      <c r="C117" s="2">
        <v>2372</v>
      </c>
      <c r="D117" s="48" t="s">
        <v>62</v>
      </c>
      <c r="E117" s="4" t="s">
        <v>21</v>
      </c>
      <c r="F117" s="6">
        <v>985968</v>
      </c>
      <c r="G117" s="8">
        <v>0</v>
      </c>
      <c r="H117" s="8">
        <v>0</v>
      </c>
    </row>
    <row r="118" spans="1:8" x14ac:dyDescent="0.25">
      <c r="A118" s="305"/>
      <c r="B118" s="2"/>
      <c r="C118" s="2"/>
      <c r="D118" s="48"/>
      <c r="E118" s="3" t="s">
        <v>34</v>
      </c>
      <c r="F118" s="5">
        <v>339600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48"/>
      <c r="E119" s="3" t="s">
        <v>35</v>
      </c>
      <c r="F119" s="5">
        <v>433520</v>
      </c>
      <c r="G119" s="7">
        <v>0</v>
      </c>
      <c r="H119" s="7">
        <v>0</v>
      </c>
    </row>
    <row r="120" spans="1:8" x14ac:dyDescent="0.25">
      <c r="A120" s="305"/>
      <c r="B120" s="2"/>
      <c r="C120" s="2"/>
      <c r="D120" s="48"/>
      <c r="E120" s="3" t="s">
        <v>22</v>
      </c>
      <c r="F120" s="5">
        <v>207195</v>
      </c>
      <c r="G120" s="7">
        <v>0</v>
      </c>
      <c r="H120" s="7">
        <v>0</v>
      </c>
    </row>
    <row r="121" spans="1:8" x14ac:dyDescent="0.25">
      <c r="A121" s="306"/>
      <c r="B121" s="2"/>
      <c r="C121" s="2"/>
      <c r="D121" s="48"/>
      <c r="E121" s="3" t="s">
        <v>23</v>
      </c>
      <c r="F121" s="5">
        <v>5653</v>
      </c>
      <c r="G121" s="7">
        <v>0</v>
      </c>
      <c r="H121" s="7">
        <v>0</v>
      </c>
    </row>
    <row r="122" spans="1:8" x14ac:dyDescent="0.25">
      <c r="A122" s="304">
        <v>39</v>
      </c>
      <c r="B122" s="2">
        <v>34</v>
      </c>
      <c r="C122" s="2">
        <v>2374</v>
      </c>
      <c r="D122" s="48" t="s">
        <v>63</v>
      </c>
      <c r="E122" s="4" t="s">
        <v>21</v>
      </c>
      <c r="F122" s="6">
        <v>2260620</v>
      </c>
      <c r="G122" s="8">
        <v>0</v>
      </c>
      <c r="H122" s="8">
        <v>0</v>
      </c>
    </row>
    <row r="123" spans="1:8" x14ac:dyDescent="0.25">
      <c r="A123" s="305"/>
      <c r="B123" s="2"/>
      <c r="C123" s="2"/>
      <c r="D123" s="48"/>
      <c r="E123" s="3" t="s">
        <v>34</v>
      </c>
      <c r="F123" s="5">
        <v>501192</v>
      </c>
      <c r="G123" s="7">
        <v>0</v>
      </c>
      <c r="H123" s="7">
        <v>0</v>
      </c>
    </row>
    <row r="124" spans="1:8" x14ac:dyDescent="0.25">
      <c r="A124" s="305"/>
      <c r="B124" s="2"/>
      <c r="C124" s="2"/>
      <c r="D124" s="48"/>
      <c r="E124" s="3" t="s">
        <v>22</v>
      </c>
      <c r="F124" s="5">
        <v>1614843</v>
      </c>
      <c r="G124" s="7">
        <v>0</v>
      </c>
      <c r="H124" s="7">
        <v>0</v>
      </c>
    </row>
    <row r="125" spans="1:8" x14ac:dyDescent="0.25">
      <c r="A125" s="306"/>
      <c r="B125" s="2"/>
      <c r="C125" s="2"/>
      <c r="D125" s="48"/>
      <c r="E125" s="3" t="s">
        <v>23</v>
      </c>
      <c r="F125" s="5">
        <v>144585</v>
      </c>
      <c r="G125" s="7">
        <v>0</v>
      </c>
      <c r="H125" s="7">
        <v>0</v>
      </c>
    </row>
    <row r="126" spans="1:8" x14ac:dyDescent="0.25">
      <c r="A126" s="304">
        <v>40</v>
      </c>
      <c r="B126" s="2">
        <v>34</v>
      </c>
      <c r="C126" s="2">
        <v>2375</v>
      </c>
      <c r="D126" s="48" t="s">
        <v>64</v>
      </c>
      <c r="E126" s="4" t="s">
        <v>21</v>
      </c>
      <c r="F126" s="6">
        <v>296202</v>
      </c>
      <c r="G126" s="8">
        <v>0</v>
      </c>
      <c r="H126" s="8">
        <v>0</v>
      </c>
    </row>
    <row r="127" spans="1:8" x14ac:dyDescent="0.25">
      <c r="A127" s="305"/>
      <c r="B127" s="2"/>
      <c r="C127" s="2"/>
      <c r="D127" s="48"/>
      <c r="E127" s="3" t="s">
        <v>35</v>
      </c>
      <c r="F127" s="5">
        <v>287756</v>
      </c>
      <c r="G127" s="7">
        <v>0</v>
      </c>
      <c r="H127" s="7">
        <v>0</v>
      </c>
    </row>
    <row r="128" spans="1:8" x14ac:dyDescent="0.25">
      <c r="A128" s="305"/>
      <c r="B128" s="2"/>
      <c r="C128" s="2"/>
      <c r="D128" s="48"/>
      <c r="E128" s="3" t="s">
        <v>22</v>
      </c>
      <c r="F128" s="5">
        <v>2344</v>
      </c>
      <c r="G128" s="7">
        <v>0</v>
      </c>
      <c r="H128" s="7">
        <v>0</v>
      </c>
    </row>
    <row r="129" spans="1:8" x14ac:dyDescent="0.25">
      <c r="A129" s="306"/>
      <c r="B129" s="2"/>
      <c r="C129" s="2"/>
      <c r="D129" s="48"/>
      <c r="E129" s="3" t="s">
        <v>23</v>
      </c>
      <c r="F129" s="5">
        <v>6102</v>
      </c>
      <c r="G129" s="7">
        <v>0</v>
      </c>
      <c r="H129" s="7">
        <v>0</v>
      </c>
    </row>
    <row r="130" spans="1:8" ht="13.5" customHeight="1" x14ac:dyDescent="0.25">
      <c r="A130" s="304">
        <v>41</v>
      </c>
      <c r="B130" s="2">
        <v>34</v>
      </c>
      <c r="C130" s="2">
        <v>5792</v>
      </c>
      <c r="D130" s="48" t="s">
        <v>65</v>
      </c>
      <c r="E130" s="4" t="s">
        <v>21</v>
      </c>
      <c r="F130" s="6">
        <v>276123</v>
      </c>
      <c r="G130" s="8">
        <v>0</v>
      </c>
      <c r="H130" s="6">
        <v>53364</v>
      </c>
    </row>
    <row r="131" spans="1:8" x14ac:dyDescent="0.25">
      <c r="A131" s="305"/>
      <c r="B131" s="2"/>
      <c r="C131" s="2"/>
      <c r="D131" s="48"/>
      <c r="E131" s="3" t="s">
        <v>22</v>
      </c>
      <c r="F131" s="5">
        <v>158425</v>
      </c>
      <c r="G131" s="7">
        <v>0</v>
      </c>
      <c r="H131" s="7">
        <v>0</v>
      </c>
    </row>
    <row r="132" spans="1:8" x14ac:dyDescent="0.25">
      <c r="A132" s="306"/>
      <c r="B132" s="2"/>
      <c r="C132" s="2"/>
      <c r="D132" s="48"/>
      <c r="E132" s="3" t="s">
        <v>23</v>
      </c>
      <c r="F132" s="5">
        <v>117698</v>
      </c>
      <c r="G132" s="7">
        <v>0</v>
      </c>
      <c r="H132" s="5">
        <v>53364</v>
      </c>
    </row>
    <row r="133" spans="1:8" x14ac:dyDescent="0.25">
      <c r="A133" s="304">
        <v>42</v>
      </c>
      <c r="B133" s="2">
        <v>36</v>
      </c>
      <c r="C133" s="2">
        <v>270</v>
      </c>
      <c r="D133" s="48" t="s">
        <v>66</v>
      </c>
      <c r="E133" s="4" t="s">
        <v>21</v>
      </c>
      <c r="F133" s="6">
        <v>1512632</v>
      </c>
      <c r="G133" s="8">
        <v>0</v>
      </c>
      <c r="H133" s="6">
        <v>22557</v>
      </c>
    </row>
    <row r="134" spans="1:8" x14ac:dyDescent="0.25">
      <c r="A134" s="305"/>
      <c r="B134" s="2"/>
      <c r="C134" s="2"/>
      <c r="D134" s="48"/>
      <c r="E134" s="3" t="s">
        <v>34</v>
      </c>
      <c r="F134" s="5">
        <v>1482510</v>
      </c>
      <c r="G134" s="7">
        <v>0</v>
      </c>
      <c r="H134" s="7">
        <v>0</v>
      </c>
    </row>
    <row r="135" spans="1:8" x14ac:dyDescent="0.25">
      <c r="A135" s="305"/>
      <c r="B135" s="2"/>
      <c r="C135" s="2"/>
      <c r="D135" s="48"/>
      <c r="E135" s="3" t="s">
        <v>22</v>
      </c>
      <c r="F135" s="5">
        <v>2280</v>
      </c>
      <c r="G135" s="7">
        <v>0</v>
      </c>
      <c r="H135" s="7">
        <v>0</v>
      </c>
    </row>
    <row r="136" spans="1:8" x14ac:dyDescent="0.25">
      <c r="A136" s="306"/>
      <c r="B136" s="2"/>
      <c r="C136" s="2"/>
      <c r="D136" s="48"/>
      <c r="E136" s="3" t="s">
        <v>23</v>
      </c>
      <c r="F136" s="5">
        <v>27842</v>
      </c>
      <c r="G136" s="7">
        <v>0</v>
      </c>
      <c r="H136" s="5">
        <v>22557</v>
      </c>
    </row>
    <row r="137" spans="1:8" ht="30" x14ac:dyDescent="0.25">
      <c r="A137" s="304">
        <v>43</v>
      </c>
      <c r="B137" s="2">
        <v>36</v>
      </c>
      <c r="C137" s="2">
        <v>362</v>
      </c>
      <c r="D137" s="48" t="s">
        <v>67</v>
      </c>
      <c r="E137" s="4" t="s">
        <v>21</v>
      </c>
      <c r="F137" s="6">
        <v>1008902</v>
      </c>
      <c r="G137" s="8">
        <v>0</v>
      </c>
      <c r="H137" s="6">
        <v>672346</v>
      </c>
    </row>
    <row r="138" spans="1:8" x14ac:dyDescent="0.25">
      <c r="A138" s="305"/>
      <c r="B138" s="2"/>
      <c r="C138" s="2"/>
      <c r="D138" s="48"/>
      <c r="E138" s="3" t="s">
        <v>22</v>
      </c>
      <c r="F138" s="5">
        <v>176773</v>
      </c>
      <c r="G138" s="7">
        <v>0</v>
      </c>
      <c r="H138" s="7">
        <v>0</v>
      </c>
    </row>
    <row r="139" spans="1:8" x14ac:dyDescent="0.25">
      <c r="A139" s="306"/>
      <c r="B139" s="2"/>
      <c r="C139" s="2"/>
      <c r="D139" s="48"/>
      <c r="E139" s="3" t="s">
        <v>23</v>
      </c>
      <c r="F139" s="5">
        <v>832129</v>
      </c>
      <c r="G139" s="7">
        <v>0</v>
      </c>
      <c r="H139" s="5">
        <v>672346</v>
      </c>
    </row>
    <row r="140" spans="1:8" x14ac:dyDescent="0.25">
      <c r="A140" s="304">
        <v>44</v>
      </c>
      <c r="B140" s="2">
        <v>52</v>
      </c>
      <c r="C140" s="2">
        <v>3025</v>
      </c>
      <c r="D140" s="48" t="s">
        <v>68</v>
      </c>
      <c r="E140" s="4" t="s">
        <v>21</v>
      </c>
      <c r="F140" s="6">
        <v>7435123</v>
      </c>
      <c r="G140" s="8">
        <v>0</v>
      </c>
      <c r="H140" s="6">
        <v>145898</v>
      </c>
    </row>
    <row r="141" spans="1:8" x14ac:dyDescent="0.25">
      <c r="A141" s="305"/>
      <c r="B141" s="2"/>
      <c r="C141" s="2"/>
      <c r="D141" s="48"/>
      <c r="E141" s="3" t="s">
        <v>34</v>
      </c>
      <c r="F141" s="5">
        <v>4445737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48"/>
      <c r="E142" s="3" t="s">
        <v>35</v>
      </c>
      <c r="F142" s="5">
        <v>99162</v>
      </c>
      <c r="G142" s="7">
        <v>0</v>
      </c>
      <c r="H142" s="7">
        <v>0</v>
      </c>
    </row>
    <row r="143" spans="1:8" x14ac:dyDescent="0.25">
      <c r="A143" s="305"/>
      <c r="B143" s="2"/>
      <c r="C143" s="2"/>
      <c r="D143" s="48"/>
      <c r="E143" s="3" t="s">
        <v>22</v>
      </c>
      <c r="F143" s="5">
        <v>2742352</v>
      </c>
      <c r="G143" s="7">
        <v>0</v>
      </c>
      <c r="H143" s="7">
        <v>0</v>
      </c>
    </row>
    <row r="144" spans="1:8" x14ac:dyDescent="0.25">
      <c r="A144" s="306"/>
      <c r="B144" s="2"/>
      <c r="C144" s="2"/>
      <c r="D144" s="48"/>
      <c r="E144" s="3" t="s">
        <v>23</v>
      </c>
      <c r="F144" s="5">
        <v>147872</v>
      </c>
      <c r="G144" s="7">
        <v>0</v>
      </c>
      <c r="H144" s="5">
        <v>145898</v>
      </c>
    </row>
    <row r="145" spans="1:8" ht="30" x14ac:dyDescent="0.25">
      <c r="A145" s="304">
        <v>45</v>
      </c>
      <c r="B145" s="2">
        <v>57</v>
      </c>
      <c r="C145" s="2">
        <v>761</v>
      </c>
      <c r="D145" s="48" t="s">
        <v>69</v>
      </c>
      <c r="E145" s="4" t="s">
        <v>21</v>
      </c>
      <c r="F145" s="6">
        <v>607887</v>
      </c>
      <c r="G145" s="8">
        <v>0</v>
      </c>
      <c r="H145" s="6">
        <v>20734</v>
      </c>
    </row>
    <row r="146" spans="1:8" x14ac:dyDescent="0.25">
      <c r="A146" s="305"/>
      <c r="B146" s="2"/>
      <c r="C146" s="2"/>
      <c r="D146" s="48"/>
      <c r="E146" s="3" t="s">
        <v>34</v>
      </c>
      <c r="F146" s="5">
        <v>4238</v>
      </c>
      <c r="G146" s="7">
        <v>0</v>
      </c>
      <c r="H146" s="7">
        <v>0</v>
      </c>
    </row>
    <row r="147" spans="1:8" x14ac:dyDescent="0.25">
      <c r="A147" s="305"/>
      <c r="B147" s="2"/>
      <c r="C147" s="2"/>
      <c r="D147" s="48"/>
      <c r="E147" s="3" t="s">
        <v>22</v>
      </c>
      <c r="F147" s="5">
        <v>580325</v>
      </c>
      <c r="G147" s="7">
        <v>0</v>
      </c>
      <c r="H147" s="7">
        <v>0</v>
      </c>
    </row>
    <row r="148" spans="1:8" x14ac:dyDescent="0.25">
      <c r="A148" s="306"/>
      <c r="B148" s="2"/>
      <c r="C148" s="2"/>
      <c r="D148" s="48"/>
      <c r="E148" s="3" t="s">
        <v>23</v>
      </c>
      <c r="F148" s="5">
        <v>23324</v>
      </c>
      <c r="G148" s="7">
        <v>0</v>
      </c>
      <c r="H148" s="5">
        <v>20734</v>
      </c>
    </row>
    <row r="149" spans="1:8" x14ac:dyDescent="0.25">
      <c r="A149" s="304">
        <v>46</v>
      </c>
      <c r="B149" s="2">
        <v>59</v>
      </c>
      <c r="C149" s="2">
        <v>3001</v>
      </c>
      <c r="D149" s="48" t="s">
        <v>70</v>
      </c>
      <c r="E149" s="4" t="s">
        <v>21</v>
      </c>
      <c r="F149" s="6">
        <v>3339849</v>
      </c>
      <c r="G149" s="8">
        <v>0</v>
      </c>
      <c r="H149" s="6">
        <v>1152202</v>
      </c>
    </row>
    <row r="150" spans="1:8" x14ac:dyDescent="0.25">
      <c r="A150" s="305"/>
      <c r="B150" s="2"/>
      <c r="C150" s="2"/>
      <c r="D150" s="48"/>
      <c r="E150" s="3" t="s">
        <v>22</v>
      </c>
      <c r="F150" s="5">
        <v>1629695</v>
      </c>
      <c r="G150" s="7">
        <v>0</v>
      </c>
      <c r="H150" s="7">
        <v>0</v>
      </c>
    </row>
    <row r="151" spans="1:8" x14ac:dyDescent="0.25">
      <c r="A151" s="306"/>
      <c r="B151" s="2"/>
      <c r="C151" s="2"/>
      <c r="D151" s="48"/>
      <c r="E151" s="3" t="s">
        <v>23</v>
      </c>
      <c r="F151" s="5">
        <v>1710154</v>
      </c>
      <c r="G151" s="7">
        <v>0</v>
      </c>
      <c r="H151" s="5">
        <v>1152202</v>
      </c>
    </row>
    <row r="152" spans="1:8" ht="30" x14ac:dyDescent="0.25">
      <c r="A152" s="304">
        <v>47</v>
      </c>
      <c r="B152" s="2">
        <v>71</v>
      </c>
      <c r="C152" s="2">
        <v>4009</v>
      </c>
      <c r="D152" s="48" t="s">
        <v>71</v>
      </c>
      <c r="E152" s="4" t="s">
        <v>21</v>
      </c>
      <c r="F152" s="6">
        <v>8177349</v>
      </c>
      <c r="G152" s="8">
        <v>0</v>
      </c>
      <c r="H152" s="8">
        <v>0</v>
      </c>
    </row>
    <row r="153" spans="1:8" x14ac:dyDescent="0.25">
      <c r="A153" s="305"/>
      <c r="B153" s="2"/>
      <c r="C153" s="2"/>
      <c r="D153" s="48"/>
      <c r="E153" s="3" t="s">
        <v>34</v>
      </c>
      <c r="F153" s="5">
        <v>2202562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48"/>
      <c r="E154" s="3" t="s">
        <v>35</v>
      </c>
      <c r="F154" s="5">
        <v>2500120</v>
      </c>
      <c r="G154" s="7">
        <v>0</v>
      </c>
      <c r="H154" s="7">
        <v>0</v>
      </c>
    </row>
    <row r="155" spans="1:8" x14ac:dyDescent="0.25">
      <c r="A155" s="305"/>
      <c r="B155" s="2"/>
      <c r="C155" s="2"/>
      <c r="D155" s="48"/>
      <c r="E155" s="3" t="s">
        <v>22</v>
      </c>
      <c r="F155" s="5">
        <v>3439933</v>
      </c>
      <c r="G155" s="7">
        <v>0</v>
      </c>
      <c r="H155" s="7">
        <v>0</v>
      </c>
    </row>
    <row r="156" spans="1:8" x14ac:dyDescent="0.25">
      <c r="A156" s="306"/>
      <c r="B156" s="2"/>
      <c r="C156" s="2"/>
      <c r="D156" s="48"/>
      <c r="E156" s="3" t="s">
        <v>23</v>
      </c>
      <c r="F156" s="5">
        <v>34734</v>
      </c>
      <c r="G156" s="7">
        <v>0</v>
      </c>
      <c r="H156" s="7">
        <v>0</v>
      </c>
    </row>
    <row r="157" spans="1:8" x14ac:dyDescent="0.25">
      <c r="A157" s="304">
        <v>48</v>
      </c>
      <c r="B157" s="2">
        <v>71</v>
      </c>
      <c r="C157" s="2">
        <v>4010</v>
      </c>
      <c r="D157" s="48" t="s">
        <v>72</v>
      </c>
      <c r="E157" s="4" t="s">
        <v>21</v>
      </c>
      <c r="F157" s="6">
        <v>627279</v>
      </c>
      <c r="G157" s="8">
        <v>0</v>
      </c>
      <c r="H157" s="6">
        <v>410782</v>
      </c>
    </row>
    <row r="158" spans="1:8" x14ac:dyDescent="0.25">
      <c r="A158" s="305"/>
      <c r="B158" s="2"/>
      <c r="C158" s="2"/>
      <c r="D158" s="48"/>
      <c r="E158" s="3" t="s">
        <v>22</v>
      </c>
      <c r="F158" s="5">
        <v>101225</v>
      </c>
      <c r="G158" s="7">
        <v>0</v>
      </c>
      <c r="H158" s="7">
        <v>0</v>
      </c>
    </row>
    <row r="159" spans="1:8" x14ac:dyDescent="0.25">
      <c r="A159" s="306"/>
      <c r="B159" s="2"/>
      <c r="C159" s="2"/>
      <c r="D159" s="48"/>
      <c r="E159" s="3" t="s">
        <v>23</v>
      </c>
      <c r="F159" s="5">
        <v>526054</v>
      </c>
      <c r="G159" s="7">
        <v>0</v>
      </c>
      <c r="H159" s="5">
        <v>410782</v>
      </c>
    </row>
    <row r="160" spans="1:8" x14ac:dyDescent="0.25">
      <c r="A160" s="304">
        <v>49</v>
      </c>
      <c r="B160" s="2">
        <v>71</v>
      </c>
      <c r="C160" s="2">
        <v>4026</v>
      </c>
      <c r="D160" s="48" t="s">
        <v>136</v>
      </c>
      <c r="E160" s="4" t="s">
        <v>21</v>
      </c>
      <c r="F160" s="6">
        <v>45307</v>
      </c>
      <c r="G160" s="8">
        <v>0</v>
      </c>
      <c r="H160" s="8">
        <v>0</v>
      </c>
    </row>
    <row r="161" spans="1:8" x14ac:dyDescent="0.25">
      <c r="A161" s="306"/>
      <c r="B161" s="2"/>
      <c r="C161" s="2"/>
      <c r="D161" s="48"/>
      <c r="E161" s="3" t="s">
        <v>22</v>
      </c>
      <c r="F161" s="5">
        <v>45307</v>
      </c>
      <c r="G161" s="7">
        <v>0</v>
      </c>
      <c r="H161" s="7">
        <v>0</v>
      </c>
    </row>
    <row r="162" spans="1:8" x14ac:dyDescent="0.25">
      <c r="A162" s="304">
        <v>50</v>
      </c>
      <c r="B162" s="2">
        <v>71</v>
      </c>
      <c r="C162" s="2">
        <v>4102</v>
      </c>
      <c r="D162" s="48" t="s">
        <v>73</v>
      </c>
      <c r="E162" s="4" t="s">
        <v>21</v>
      </c>
      <c r="F162" s="6">
        <v>3379449</v>
      </c>
      <c r="G162" s="8">
        <v>0</v>
      </c>
      <c r="H162" s="6">
        <v>3453</v>
      </c>
    </row>
    <row r="163" spans="1:8" x14ac:dyDescent="0.25">
      <c r="A163" s="305"/>
      <c r="B163" s="2"/>
      <c r="C163" s="2"/>
      <c r="D163" s="48"/>
      <c r="E163" s="3" t="s">
        <v>35</v>
      </c>
      <c r="F163" s="5">
        <v>1907776</v>
      </c>
      <c r="G163" s="7">
        <v>0</v>
      </c>
      <c r="H163" s="7">
        <v>0</v>
      </c>
    </row>
    <row r="164" spans="1:8" x14ac:dyDescent="0.25">
      <c r="A164" s="305"/>
      <c r="B164" s="2"/>
      <c r="C164" s="2"/>
      <c r="D164" s="48"/>
      <c r="E164" s="3" t="s">
        <v>22</v>
      </c>
      <c r="F164" s="5">
        <v>1468220</v>
      </c>
      <c r="G164" s="7">
        <v>0</v>
      </c>
      <c r="H164" s="7">
        <v>0</v>
      </c>
    </row>
    <row r="165" spans="1:8" x14ac:dyDescent="0.25">
      <c r="A165" s="306"/>
      <c r="B165" s="2"/>
      <c r="C165" s="2"/>
      <c r="D165" s="48"/>
      <c r="E165" s="3" t="s">
        <v>23</v>
      </c>
      <c r="F165" s="5">
        <v>3453</v>
      </c>
      <c r="G165" s="7">
        <v>0</v>
      </c>
      <c r="H165" s="5">
        <v>3453</v>
      </c>
    </row>
    <row r="166" spans="1:8" x14ac:dyDescent="0.25">
      <c r="A166" s="304">
        <v>51</v>
      </c>
      <c r="B166" s="2">
        <v>71</v>
      </c>
      <c r="C166" s="2">
        <v>4103</v>
      </c>
      <c r="D166" s="48" t="s">
        <v>74</v>
      </c>
      <c r="E166" s="4" t="s">
        <v>21</v>
      </c>
      <c r="F166" s="6">
        <v>107814</v>
      </c>
      <c r="G166" s="8">
        <v>0</v>
      </c>
      <c r="H166" s="6">
        <v>31891</v>
      </c>
    </row>
    <row r="167" spans="1:8" x14ac:dyDescent="0.25">
      <c r="A167" s="305"/>
      <c r="B167" s="2"/>
      <c r="C167" s="2"/>
      <c r="D167" s="48"/>
      <c r="E167" s="3" t="s">
        <v>22</v>
      </c>
      <c r="F167" s="5">
        <v>42503</v>
      </c>
      <c r="G167" s="7">
        <v>0</v>
      </c>
      <c r="H167" s="7">
        <v>0</v>
      </c>
    </row>
    <row r="168" spans="1:8" x14ac:dyDescent="0.25">
      <c r="A168" s="306"/>
      <c r="B168" s="2"/>
      <c r="C168" s="2"/>
      <c r="D168" s="48"/>
      <c r="E168" s="3" t="s">
        <v>23</v>
      </c>
      <c r="F168" s="5">
        <v>65311</v>
      </c>
      <c r="G168" s="7">
        <v>0</v>
      </c>
      <c r="H168" s="5">
        <v>31891</v>
      </c>
    </row>
    <row r="169" spans="1:8" x14ac:dyDescent="0.25">
      <c r="A169" s="304">
        <v>52</v>
      </c>
      <c r="B169" s="2">
        <v>71</v>
      </c>
      <c r="C169" s="2">
        <v>4104</v>
      </c>
      <c r="D169" s="48" t="s">
        <v>75</v>
      </c>
      <c r="E169" s="4" t="s">
        <v>21</v>
      </c>
      <c r="F169" s="6">
        <v>90174</v>
      </c>
      <c r="G169" s="8">
        <v>0</v>
      </c>
      <c r="H169" s="8">
        <v>0</v>
      </c>
    </row>
    <row r="170" spans="1:8" x14ac:dyDescent="0.25">
      <c r="A170" s="306"/>
      <c r="B170" s="2"/>
      <c r="C170" s="2"/>
      <c r="D170" s="48"/>
      <c r="E170" s="3" t="s">
        <v>22</v>
      </c>
      <c r="F170" s="5">
        <v>90174</v>
      </c>
      <c r="G170" s="7">
        <v>0</v>
      </c>
      <c r="H170" s="7">
        <v>0</v>
      </c>
    </row>
    <row r="171" spans="1:8" x14ac:dyDescent="0.25">
      <c r="A171" s="304">
        <v>53</v>
      </c>
      <c r="B171" s="2">
        <v>71</v>
      </c>
      <c r="C171" s="2">
        <v>4106</v>
      </c>
      <c r="D171" s="48" t="s">
        <v>76</v>
      </c>
      <c r="E171" s="4" t="s">
        <v>21</v>
      </c>
      <c r="F171" s="6">
        <v>801534</v>
      </c>
      <c r="G171" s="8">
        <v>0</v>
      </c>
      <c r="H171" s="8">
        <v>0</v>
      </c>
    </row>
    <row r="172" spans="1:8" x14ac:dyDescent="0.25">
      <c r="A172" s="306"/>
      <c r="B172" s="2"/>
      <c r="C172" s="2"/>
      <c r="D172" s="48"/>
      <c r="E172" s="3" t="s">
        <v>22</v>
      </c>
      <c r="F172" s="5">
        <v>801534</v>
      </c>
      <c r="G172" s="7">
        <v>0</v>
      </c>
      <c r="H172" s="7">
        <v>0</v>
      </c>
    </row>
    <row r="173" spans="1:8" x14ac:dyDescent="0.25">
      <c r="A173" s="304">
        <v>54</v>
      </c>
      <c r="B173" s="2">
        <v>74</v>
      </c>
      <c r="C173" s="2">
        <v>4095</v>
      </c>
      <c r="D173" s="48" t="s">
        <v>77</v>
      </c>
      <c r="E173" s="4" t="s">
        <v>21</v>
      </c>
      <c r="F173" s="6">
        <v>5499966</v>
      </c>
      <c r="G173" s="8">
        <v>0</v>
      </c>
      <c r="H173" s="6">
        <v>3784281</v>
      </c>
    </row>
    <row r="174" spans="1:8" x14ac:dyDescent="0.25">
      <c r="A174" s="305"/>
      <c r="B174" s="2"/>
      <c r="C174" s="2"/>
      <c r="D174" s="48"/>
      <c r="E174" s="3" t="s">
        <v>22</v>
      </c>
      <c r="F174" s="5">
        <v>1065572</v>
      </c>
      <c r="G174" s="7">
        <v>0</v>
      </c>
      <c r="H174" s="7">
        <v>0</v>
      </c>
    </row>
    <row r="175" spans="1:8" x14ac:dyDescent="0.25">
      <c r="A175" s="306"/>
      <c r="B175" s="2"/>
      <c r="C175" s="2"/>
      <c r="D175" s="48"/>
      <c r="E175" s="3" t="s">
        <v>23</v>
      </c>
      <c r="F175" s="5">
        <v>4434394</v>
      </c>
      <c r="G175" s="7">
        <v>0</v>
      </c>
      <c r="H175" s="5">
        <v>3784281</v>
      </c>
    </row>
    <row r="176" spans="1:8" x14ac:dyDescent="0.25">
      <c r="A176" s="304">
        <v>55</v>
      </c>
      <c r="B176" s="2">
        <v>74</v>
      </c>
      <c r="C176" s="2">
        <v>4097</v>
      </c>
      <c r="D176" s="48" t="s">
        <v>79</v>
      </c>
      <c r="E176" s="4" t="s">
        <v>21</v>
      </c>
      <c r="F176" s="6">
        <v>106841</v>
      </c>
      <c r="G176" s="8">
        <v>0</v>
      </c>
      <c r="H176" s="8">
        <v>0</v>
      </c>
    </row>
    <row r="177" spans="1:8" x14ac:dyDescent="0.25">
      <c r="A177" s="305"/>
      <c r="B177" s="2"/>
      <c r="C177" s="2"/>
      <c r="D177" s="48"/>
      <c r="E177" s="3" t="s">
        <v>22</v>
      </c>
      <c r="F177" s="5">
        <v>50902</v>
      </c>
      <c r="G177" s="7">
        <v>0</v>
      </c>
      <c r="H177" s="7">
        <v>0</v>
      </c>
    </row>
    <row r="178" spans="1:8" x14ac:dyDescent="0.25">
      <c r="A178" s="306"/>
      <c r="B178" s="2"/>
      <c r="C178" s="2"/>
      <c r="D178" s="48"/>
      <c r="E178" s="3" t="s">
        <v>23</v>
      </c>
      <c r="F178" s="5">
        <v>55939</v>
      </c>
      <c r="G178" s="7">
        <v>0</v>
      </c>
      <c r="H178" s="7">
        <v>0</v>
      </c>
    </row>
    <row r="179" spans="1:8" ht="30" x14ac:dyDescent="0.25">
      <c r="A179" s="304">
        <v>56</v>
      </c>
      <c r="B179" s="2">
        <v>74</v>
      </c>
      <c r="C179" s="2">
        <v>4098</v>
      </c>
      <c r="D179" s="48" t="s">
        <v>80</v>
      </c>
      <c r="E179" s="4" t="s">
        <v>21</v>
      </c>
      <c r="F179" s="6">
        <v>240469</v>
      </c>
      <c r="G179" s="8">
        <v>0</v>
      </c>
      <c r="H179" s="8">
        <v>421</v>
      </c>
    </row>
    <row r="180" spans="1:8" x14ac:dyDescent="0.25">
      <c r="A180" s="305"/>
      <c r="B180" s="2"/>
      <c r="C180" s="2"/>
      <c r="D180" s="48"/>
      <c r="E180" s="3" t="s">
        <v>22</v>
      </c>
      <c r="F180" s="5">
        <v>177454</v>
      </c>
      <c r="G180" s="7">
        <v>0</v>
      </c>
      <c r="H180" s="7">
        <v>0</v>
      </c>
    </row>
    <row r="181" spans="1:8" x14ac:dyDescent="0.25">
      <c r="A181" s="306"/>
      <c r="B181" s="2"/>
      <c r="C181" s="2"/>
      <c r="D181" s="48"/>
      <c r="E181" s="3" t="s">
        <v>23</v>
      </c>
      <c r="F181" s="5">
        <v>63015</v>
      </c>
      <c r="G181" s="7">
        <v>0</v>
      </c>
      <c r="H181" s="7">
        <v>421</v>
      </c>
    </row>
    <row r="182" spans="1:8" ht="30" x14ac:dyDescent="0.25">
      <c r="A182" s="304">
        <v>57</v>
      </c>
      <c r="B182" s="2">
        <v>74</v>
      </c>
      <c r="C182" s="2">
        <v>4099</v>
      </c>
      <c r="D182" s="48" t="s">
        <v>81</v>
      </c>
      <c r="E182" s="4" t="s">
        <v>21</v>
      </c>
      <c r="F182" s="6">
        <v>1360191</v>
      </c>
      <c r="G182" s="6">
        <v>3280</v>
      </c>
      <c r="H182" s="8">
        <v>0</v>
      </c>
    </row>
    <row r="183" spans="1:8" x14ac:dyDescent="0.25">
      <c r="A183" s="305"/>
      <c r="B183" s="2"/>
      <c r="C183" s="2"/>
      <c r="D183" s="48"/>
      <c r="E183" s="3" t="s">
        <v>34</v>
      </c>
      <c r="F183" s="5">
        <v>694128</v>
      </c>
      <c r="G183" s="5">
        <v>2640</v>
      </c>
      <c r="H183" s="7">
        <v>0</v>
      </c>
    </row>
    <row r="184" spans="1:8" x14ac:dyDescent="0.25">
      <c r="A184" s="306"/>
      <c r="B184" s="2"/>
      <c r="C184" s="2"/>
      <c r="D184" s="48"/>
      <c r="E184" s="3" t="s">
        <v>22</v>
      </c>
      <c r="F184" s="5">
        <v>666063</v>
      </c>
      <c r="G184" s="7">
        <v>640</v>
      </c>
      <c r="H184" s="7">
        <v>0</v>
      </c>
    </row>
    <row r="185" spans="1:8" x14ac:dyDescent="0.25">
      <c r="A185" s="304">
        <v>58</v>
      </c>
      <c r="B185" s="2">
        <v>75</v>
      </c>
      <c r="C185" s="2">
        <v>4008</v>
      </c>
      <c r="D185" s="48" t="s">
        <v>128</v>
      </c>
      <c r="E185" s="4" t="s">
        <v>21</v>
      </c>
      <c r="F185" s="6">
        <v>3698264</v>
      </c>
      <c r="G185" s="8">
        <v>0</v>
      </c>
      <c r="H185" s="8">
        <v>0</v>
      </c>
    </row>
    <row r="186" spans="1:8" x14ac:dyDescent="0.25">
      <c r="A186" s="305"/>
      <c r="B186" s="2"/>
      <c r="C186" s="2"/>
      <c r="D186" s="48"/>
      <c r="E186" s="3" t="s">
        <v>34</v>
      </c>
      <c r="F186" s="5">
        <v>729572</v>
      </c>
      <c r="G186" s="7">
        <v>0</v>
      </c>
      <c r="H186" s="7">
        <v>0</v>
      </c>
    </row>
    <row r="187" spans="1:8" x14ac:dyDescent="0.25">
      <c r="A187" s="305"/>
      <c r="B187" s="2"/>
      <c r="C187" s="2"/>
      <c r="D187" s="48"/>
      <c r="E187" s="3" t="s">
        <v>22</v>
      </c>
      <c r="F187" s="5">
        <v>2960250</v>
      </c>
      <c r="G187" s="7">
        <v>0</v>
      </c>
      <c r="H187" s="7">
        <v>0</v>
      </c>
    </row>
    <row r="188" spans="1:8" x14ac:dyDescent="0.25">
      <c r="A188" s="306"/>
      <c r="B188" s="2"/>
      <c r="C188" s="2"/>
      <c r="D188" s="48"/>
      <c r="E188" s="3" t="s">
        <v>23</v>
      </c>
      <c r="F188" s="5">
        <v>8442</v>
      </c>
      <c r="G188" s="7">
        <v>0</v>
      </c>
      <c r="H188" s="7">
        <v>0</v>
      </c>
    </row>
    <row r="189" spans="1:8" ht="30" x14ac:dyDescent="0.25">
      <c r="A189" s="304">
        <v>59</v>
      </c>
      <c r="B189" s="2">
        <v>75</v>
      </c>
      <c r="C189" s="2">
        <v>4018</v>
      </c>
      <c r="D189" s="48" t="s">
        <v>82</v>
      </c>
      <c r="E189" s="4" t="s">
        <v>21</v>
      </c>
      <c r="F189" s="6">
        <v>28345</v>
      </c>
      <c r="G189" s="8">
        <v>0</v>
      </c>
      <c r="H189" s="8">
        <v>0</v>
      </c>
    </row>
    <row r="190" spans="1:8" x14ac:dyDescent="0.25">
      <c r="A190" s="305"/>
      <c r="B190" s="2"/>
      <c r="C190" s="2"/>
      <c r="D190" s="48"/>
      <c r="E190" s="3" t="s">
        <v>22</v>
      </c>
      <c r="F190" s="5">
        <v>20697</v>
      </c>
      <c r="G190" s="7">
        <v>0</v>
      </c>
      <c r="H190" s="7">
        <v>0</v>
      </c>
    </row>
    <row r="191" spans="1:8" x14ac:dyDescent="0.25">
      <c r="A191" s="306"/>
      <c r="B191" s="2"/>
      <c r="C191" s="2"/>
      <c r="D191" s="48"/>
      <c r="E191" s="3" t="s">
        <v>23</v>
      </c>
      <c r="F191" s="5">
        <v>7648</v>
      </c>
      <c r="G191" s="7">
        <v>0</v>
      </c>
      <c r="H191" s="7">
        <v>0</v>
      </c>
    </row>
    <row r="192" spans="1:8" x14ac:dyDescent="0.25">
      <c r="A192" s="304">
        <v>60</v>
      </c>
      <c r="B192" s="2">
        <v>75</v>
      </c>
      <c r="C192" s="2">
        <v>4022</v>
      </c>
      <c r="D192" s="48" t="s">
        <v>83</v>
      </c>
      <c r="E192" s="4" t="s">
        <v>21</v>
      </c>
      <c r="F192" s="6">
        <v>25608</v>
      </c>
      <c r="G192" s="8">
        <v>0</v>
      </c>
      <c r="H192" s="8">
        <v>0</v>
      </c>
    </row>
    <row r="193" spans="1:8" x14ac:dyDescent="0.25">
      <c r="A193" s="306"/>
      <c r="B193" s="2"/>
      <c r="C193" s="2"/>
      <c r="D193" s="48"/>
      <c r="E193" s="3" t="s">
        <v>35</v>
      </c>
      <c r="F193" s="5">
        <v>25608</v>
      </c>
      <c r="G193" s="7">
        <v>0</v>
      </c>
      <c r="H193" s="7">
        <v>0</v>
      </c>
    </row>
    <row r="194" spans="1:8" x14ac:dyDescent="0.25">
      <c r="A194" s="304">
        <v>61</v>
      </c>
      <c r="B194" s="2">
        <v>75</v>
      </c>
      <c r="C194" s="2">
        <v>4101</v>
      </c>
      <c r="D194" s="48" t="s">
        <v>84</v>
      </c>
      <c r="E194" s="4" t="s">
        <v>21</v>
      </c>
      <c r="F194" s="6">
        <v>4353013</v>
      </c>
      <c r="G194" s="8">
        <v>0</v>
      </c>
      <c r="H194" s="6">
        <v>1963655</v>
      </c>
    </row>
    <row r="195" spans="1:8" x14ac:dyDescent="0.25">
      <c r="A195" s="305"/>
      <c r="B195" s="2"/>
      <c r="C195" s="2"/>
      <c r="D195" s="48"/>
      <c r="E195" s="3" t="s">
        <v>22</v>
      </c>
      <c r="F195" s="5">
        <v>1439812</v>
      </c>
      <c r="G195" s="7">
        <v>0</v>
      </c>
      <c r="H195" s="7">
        <v>0</v>
      </c>
    </row>
    <row r="196" spans="1:8" x14ac:dyDescent="0.25">
      <c r="A196" s="306"/>
      <c r="B196" s="2"/>
      <c r="C196" s="2"/>
      <c r="D196" s="48"/>
      <c r="E196" s="3" t="s">
        <v>23</v>
      </c>
      <c r="F196" s="5">
        <v>2913201</v>
      </c>
      <c r="G196" s="7">
        <v>0</v>
      </c>
      <c r="H196" s="5">
        <v>1963655</v>
      </c>
    </row>
    <row r="197" spans="1:8" x14ac:dyDescent="0.25">
      <c r="A197" s="304">
        <v>62</v>
      </c>
      <c r="B197" s="2">
        <v>76</v>
      </c>
      <c r="C197" s="2">
        <v>4014</v>
      </c>
      <c r="D197" s="48" t="s">
        <v>85</v>
      </c>
      <c r="E197" s="4" t="s">
        <v>21</v>
      </c>
      <c r="F197" s="6">
        <v>18892283</v>
      </c>
      <c r="G197" s="8">
        <v>0</v>
      </c>
      <c r="H197" s="8">
        <v>0</v>
      </c>
    </row>
    <row r="198" spans="1:8" x14ac:dyDescent="0.25">
      <c r="A198" s="305"/>
      <c r="B198" s="2"/>
      <c r="C198" s="2"/>
      <c r="D198" s="48"/>
      <c r="E198" s="3" t="s">
        <v>34</v>
      </c>
      <c r="F198" s="5">
        <v>8546155</v>
      </c>
      <c r="G198" s="7">
        <v>0</v>
      </c>
      <c r="H198" s="7">
        <v>0</v>
      </c>
    </row>
    <row r="199" spans="1:8" x14ac:dyDescent="0.25">
      <c r="A199" s="305"/>
      <c r="B199" s="2"/>
      <c r="C199" s="2"/>
      <c r="D199" s="48"/>
      <c r="E199" s="3" t="s">
        <v>35</v>
      </c>
      <c r="F199" s="5">
        <v>9625163</v>
      </c>
      <c r="G199" s="7">
        <v>0</v>
      </c>
      <c r="H199" s="7">
        <v>0</v>
      </c>
    </row>
    <row r="200" spans="1:8" x14ac:dyDescent="0.25">
      <c r="A200" s="305"/>
      <c r="B200" s="2"/>
      <c r="C200" s="2"/>
      <c r="D200" s="48"/>
      <c r="E200" s="3" t="s">
        <v>22</v>
      </c>
      <c r="F200" s="5">
        <v>719794</v>
      </c>
      <c r="G200" s="7">
        <v>0</v>
      </c>
      <c r="H200" s="7">
        <v>0</v>
      </c>
    </row>
    <row r="201" spans="1:8" x14ac:dyDescent="0.25">
      <c r="A201" s="306"/>
      <c r="B201" s="2"/>
      <c r="C201" s="2"/>
      <c r="D201" s="48"/>
      <c r="E201" s="3" t="s">
        <v>23</v>
      </c>
      <c r="F201" s="5">
        <v>1171</v>
      </c>
      <c r="G201" s="7">
        <v>0</v>
      </c>
      <c r="H201" s="7">
        <v>0</v>
      </c>
    </row>
    <row r="202" spans="1:8" x14ac:dyDescent="0.25">
      <c r="A202" s="304">
        <v>63</v>
      </c>
      <c r="B202" s="2">
        <v>76</v>
      </c>
      <c r="C202" s="2">
        <v>4016</v>
      </c>
      <c r="D202" s="48" t="s">
        <v>140</v>
      </c>
      <c r="E202" s="4" t="s">
        <v>21</v>
      </c>
      <c r="F202" s="6">
        <v>8372700</v>
      </c>
      <c r="G202" s="8">
        <v>0</v>
      </c>
      <c r="H202" s="6">
        <v>2788740</v>
      </c>
    </row>
    <row r="203" spans="1:8" x14ac:dyDescent="0.25">
      <c r="A203" s="305"/>
      <c r="B203" s="2"/>
      <c r="C203" s="2"/>
      <c r="D203" s="48"/>
      <c r="E203" s="3" t="s">
        <v>22</v>
      </c>
      <c r="F203" s="5">
        <v>3976806</v>
      </c>
      <c r="G203" s="7">
        <v>0</v>
      </c>
      <c r="H203" s="7">
        <v>0</v>
      </c>
    </row>
    <row r="204" spans="1:8" x14ac:dyDescent="0.25">
      <c r="A204" s="306"/>
      <c r="B204" s="2"/>
      <c r="C204" s="2"/>
      <c r="D204" s="48"/>
      <c r="E204" s="3" t="s">
        <v>23</v>
      </c>
      <c r="F204" s="5">
        <v>4395894</v>
      </c>
      <c r="G204" s="7">
        <v>0</v>
      </c>
      <c r="H204" s="5">
        <v>2788740</v>
      </c>
    </row>
    <row r="205" spans="1:8" ht="30" x14ac:dyDescent="0.25">
      <c r="A205" s="304">
        <v>64</v>
      </c>
      <c r="B205" s="2">
        <v>76</v>
      </c>
      <c r="C205" s="2">
        <v>4100</v>
      </c>
      <c r="D205" s="48" t="s">
        <v>86</v>
      </c>
      <c r="E205" s="4" t="s">
        <v>21</v>
      </c>
      <c r="F205" s="6">
        <v>1067268</v>
      </c>
      <c r="G205" s="8">
        <v>0</v>
      </c>
      <c r="H205" s="8">
        <v>0</v>
      </c>
    </row>
    <row r="206" spans="1:8" x14ac:dyDescent="0.25">
      <c r="A206" s="306"/>
      <c r="B206" s="2"/>
      <c r="C206" s="2"/>
      <c r="D206" s="48"/>
      <c r="E206" s="3" t="s">
        <v>22</v>
      </c>
      <c r="F206" s="5">
        <v>1067268</v>
      </c>
      <c r="G206" s="7">
        <v>0</v>
      </c>
      <c r="H206" s="7">
        <v>0</v>
      </c>
    </row>
    <row r="207" spans="1:8" x14ac:dyDescent="0.25">
      <c r="A207" s="304">
        <v>65</v>
      </c>
      <c r="B207" s="2">
        <v>76</v>
      </c>
      <c r="C207" s="2">
        <v>4101</v>
      </c>
      <c r="D207" s="48" t="s">
        <v>87</v>
      </c>
      <c r="E207" s="4" t="s">
        <v>21</v>
      </c>
      <c r="F207" s="6">
        <v>285526</v>
      </c>
      <c r="G207" s="8">
        <v>0</v>
      </c>
      <c r="H207" s="6">
        <v>11400</v>
      </c>
    </row>
    <row r="208" spans="1:8" x14ac:dyDescent="0.25">
      <c r="A208" s="305"/>
      <c r="B208" s="2"/>
      <c r="C208" s="2"/>
      <c r="D208" s="48"/>
      <c r="E208" s="3" t="s">
        <v>22</v>
      </c>
      <c r="F208" s="5">
        <v>274068</v>
      </c>
      <c r="G208" s="7">
        <v>0</v>
      </c>
      <c r="H208" s="7">
        <v>0</v>
      </c>
    </row>
    <row r="209" spans="1:8" x14ac:dyDescent="0.25">
      <c r="A209" s="306"/>
      <c r="B209" s="2"/>
      <c r="C209" s="2"/>
      <c r="D209" s="48"/>
      <c r="E209" s="3" t="s">
        <v>23</v>
      </c>
      <c r="F209" s="5">
        <v>11458</v>
      </c>
      <c r="G209" s="7">
        <v>0</v>
      </c>
      <c r="H209" s="5">
        <v>11400</v>
      </c>
    </row>
    <row r="210" spans="1:8" x14ac:dyDescent="0.25">
      <c r="A210" s="304">
        <v>66</v>
      </c>
      <c r="B210" s="2">
        <v>92</v>
      </c>
      <c r="C210" s="2">
        <v>1000</v>
      </c>
      <c r="D210" s="48" t="s">
        <v>88</v>
      </c>
      <c r="E210" s="4" t="s">
        <v>21</v>
      </c>
      <c r="F210" s="6">
        <v>840614</v>
      </c>
      <c r="G210" s="8">
        <v>0</v>
      </c>
      <c r="H210" s="8">
        <v>0</v>
      </c>
    </row>
    <row r="211" spans="1:8" x14ac:dyDescent="0.25">
      <c r="A211" s="306"/>
      <c r="B211" s="2"/>
      <c r="C211" s="2"/>
      <c r="D211" s="48"/>
      <c r="E211" s="3" t="s">
        <v>22</v>
      </c>
      <c r="F211" s="5">
        <v>840614</v>
      </c>
      <c r="G211" s="7">
        <v>0</v>
      </c>
      <c r="H211" s="7">
        <v>0</v>
      </c>
    </row>
    <row r="212" spans="1:8" ht="45" x14ac:dyDescent="0.25">
      <c r="A212" s="304">
        <v>67</v>
      </c>
      <c r="B212" s="2">
        <v>15</v>
      </c>
      <c r="C212" s="2">
        <v>2032</v>
      </c>
      <c r="D212" s="48" t="s">
        <v>144</v>
      </c>
      <c r="E212" s="4" t="s">
        <v>21</v>
      </c>
      <c r="F212" s="6">
        <v>1268103</v>
      </c>
      <c r="G212" s="8">
        <v>0</v>
      </c>
      <c r="H212" s="8">
        <v>0</v>
      </c>
    </row>
    <row r="213" spans="1:8" x14ac:dyDescent="0.25">
      <c r="A213" s="305"/>
      <c r="B213" s="2"/>
      <c r="C213" s="2"/>
      <c r="D213" s="48"/>
      <c r="E213" s="3" t="s">
        <v>22</v>
      </c>
      <c r="F213" s="5">
        <v>1251407</v>
      </c>
      <c r="G213" s="7">
        <v>0</v>
      </c>
      <c r="H213" s="7">
        <v>0</v>
      </c>
    </row>
    <row r="214" spans="1:8" x14ac:dyDescent="0.25">
      <c r="A214" s="306"/>
      <c r="B214" s="2"/>
      <c r="C214" s="2"/>
      <c r="D214" s="48"/>
      <c r="E214" s="3" t="s">
        <v>23</v>
      </c>
      <c r="F214" s="5">
        <v>16696</v>
      </c>
      <c r="G214" s="7">
        <v>0</v>
      </c>
      <c r="H214" s="7">
        <v>0</v>
      </c>
    </row>
    <row r="215" spans="1:8" x14ac:dyDescent="0.25">
      <c r="A215" s="304">
        <v>68</v>
      </c>
      <c r="B215" s="2">
        <v>16</v>
      </c>
      <c r="C215" s="2">
        <v>2008</v>
      </c>
      <c r="D215" s="48" t="s">
        <v>91</v>
      </c>
      <c r="E215" s="4" t="s">
        <v>21</v>
      </c>
      <c r="F215" s="6">
        <v>358360</v>
      </c>
      <c r="G215" s="8">
        <v>0</v>
      </c>
      <c r="H215" s="8">
        <v>0</v>
      </c>
    </row>
    <row r="216" spans="1:8" x14ac:dyDescent="0.25">
      <c r="A216" s="306"/>
      <c r="B216" s="2"/>
      <c r="C216" s="2"/>
      <c r="D216" s="48"/>
      <c r="E216" s="3" t="s">
        <v>22</v>
      </c>
      <c r="F216" s="5">
        <v>358360</v>
      </c>
      <c r="G216" s="7">
        <v>0</v>
      </c>
      <c r="H216" s="7">
        <v>0</v>
      </c>
    </row>
    <row r="217" spans="1:8" ht="30" x14ac:dyDescent="0.25">
      <c r="A217" s="304">
        <v>69</v>
      </c>
      <c r="B217" s="2">
        <v>31</v>
      </c>
      <c r="C217" s="2">
        <v>2362</v>
      </c>
      <c r="D217" s="48" t="s">
        <v>92</v>
      </c>
      <c r="E217" s="4" t="s">
        <v>21</v>
      </c>
      <c r="F217" s="6">
        <v>611268</v>
      </c>
      <c r="G217" s="8">
        <v>0</v>
      </c>
      <c r="H217" s="8">
        <v>0</v>
      </c>
    </row>
    <row r="218" spans="1:8" x14ac:dyDescent="0.25">
      <c r="A218" s="306"/>
      <c r="B218" s="2"/>
      <c r="C218" s="2"/>
      <c r="D218" s="48"/>
      <c r="E218" s="3" t="s">
        <v>34</v>
      </c>
      <c r="F218" s="5">
        <v>611268</v>
      </c>
      <c r="G218" s="7">
        <v>0</v>
      </c>
      <c r="H218" s="7">
        <v>0</v>
      </c>
    </row>
    <row r="219" spans="1:8" ht="30" x14ac:dyDescent="0.25">
      <c r="A219" s="304">
        <v>70</v>
      </c>
      <c r="B219" s="2">
        <v>31</v>
      </c>
      <c r="C219" s="2">
        <v>958</v>
      </c>
      <c r="D219" s="48" t="s">
        <v>96</v>
      </c>
      <c r="E219" s="4" t="s">
        <v>21</v>
      </c>
      <c r="F219" s="6">
        <v>3376898</v>
      </c>
      <c r="G219" s="8">
        <v>0</v>
      </c>
      <c r="H219" s="8">
        <v>0</v>
      </c>
    </row>
    <row r="220" spans="1:8" x14ac:dyDescent="0.25">
      <c r="A220" s="306"/>
      <c r="B220" s="2"/>
      <c r="C220" s="2"/>
      <c r="D220" s="48"/>
      <c r="E220" s="3" t="s">
        <v>35</v>
      </c>
      <c r="F220" s="5">
        <v>3376898</v>
      </c>
      <c r="G220" s="7">
        <v>0</v>
      </c>
      <c r="H220" s="7">
        <v>0</v>
      </c>
    </row>
    <row r="221" spans="1:8" x14ac:dyDescent="0.25">
      <c r="A221" s="304">
        <v>71</v>
      </c>
      <c r="B221" s="2">
        <v>34</v>
      </c>
      <c r="C221" s="2">
        <v>1619</v>
      </c>
      <c r="D221" s="48" t="s">
        <v>97</v>
      </c>
      <c r="E221" s="4" t="s">
        <v>21</v>
      </c>
      <c r="F221" s="6">
        <v>6819130</v>
      </c>
      <c r="G221" s="8">
        <v>0</v>
      </c>
      <c r="H221" s="8">
        <v>0</v>
      </c>
    </row>
    <row r="222" spans="1:8" x14ac:dyDescent="0.25">
      <c r="A222" s="305"/>
      <c r="B222" s="2"/>
      <c r="C222" s="2"/>
      <c r="D222" s="48"/>
      <c r="E222" s="3" t="s">
        <v>34</v>
      </c>
      <c r="F222" s="5">
        <v>69160</v>
      </c>
      <c r="G222" s="7">
        <v>0</v>
      </c>
      <c r="H222" s="7">
        <v>0</v>
      </c>
    </row>
    <row r="223" spans="1:8" x14ac:dyDescent="0.25">
      <c r="A223" s="305"/>
      <c r="B223" s="2"/>
      <c r="C223" s="2"/>
      <c r="D223" s="48"/>
      <c r="E223" s="3" t="s">
        <v>22</v>
      </c>
      <c r="F223" s="5">
        <v>1471786</v>
      </c>
      <c r="G223" s="7">
        <v>0</v>
      </c>
      <c r="H223" s="7">
        <v>0</v>
      </c>
    </row>
    <row r="224" spans="1:8" x14ac:dyDescent="0.25">
      <c r="A224" s="306"/>
      <c r="B224" s="2"/>
      <c r="C224" s="2"/>
      <c r="D224" s="48"/>
      <c r="E224" s="3" t="s">
        <v>23</v>
      </c>
      <c r="F224" s="5">
        <v>5278184</v>
      </c>
      <c r="G224" s="7">
        <v>0</v>
      </c>
      <c r="H224" s="7">
        <v>0</v>
      </c>
    </row>
    <row r="225" spans="1:8" ht="13.5" customHeight="1" x14ac:dyDescent="0.25">
      <c r="A225" s="304">
        <v>72</v>
      </c>
      <c r="B225" s="2">
        <v>34</v>
      </c>
      <c r="C225" s="2" t="s">
        <v>145</v>
      </c>
      <c r="D225" s="48" t="s">
        <v>142</v>
      </c>
      <c r="E225" s="4" t="s">
        <v>21</v>
      </c>
      <c r="F225" s="6">
        <v>516020</v>
      </c>
      <c r="G225" s="8">
        <v>0</v>
      </c>
      <c r="H225" s="8">
        <v>0</v>
      </c>
    </row>
    <row r="226" spans="1:8" x14ac:dyDescent="0.25">
      <c r="A226" s="305"/>
      <c r="B226" s="2"/>
      <c r="C226" s="2"/>
      <c r="D226" s="48"/>
      <c r="E226" s="3" t="s">
        <v>35</v>
      </c>
      <c r="F226" s="5">
        <v>504601</v>
      </c>
      <c r="G226" s="7">
        <v>0</v>
      </c>
      <c r="H226" s="7">
        <v>0</v>
      </c>
    </row>
    <row r="227" spans="1:8" x14ac:dyDescent="0.25">
      <c r="A227" s="306"/>
      <c r="B227" s="2"/>
      <c r="C227" s="2"/>
      <c r="D227" s="48"/>
      <c r="E227" s="3" t="s">
        <v>22</v>
      </c>
      <c r="F227" s="5">
        <v>11419</v>
      </c>
      <c r="G227" s="7">
        <v>0</v>
      </c>
      <c r="H227" s="7">
        <v>0</v>
      </c>
    </row>
    <row r="228" spans="1:8" x14ac:dyDescent="0.25">
      <c r="A228" s="304">
        <v>73</v>
      </c>
      <c r="B228" s="2">
        <v>34</v>
      </c>
      <c r="C228" s="2">
        <v>921</v>
      </c>
      <c r="D228" s="48" t="s">
        <v>98</v>
      </c>
      <c r="E228" s="4" t="s">
        <v>21</v>
      </c>
      <c r="F228" s="6">
        <v>12764833</v>
      </c>
      <c r="G228" s="8">
        <v>0</v>
      </c>
      <c r="H228" s="8">
        <v>0</v>
      </c>
    </row>
    <row r="229" spans="1:8" x14ac:dyDescent="0.25">
      <c r="A229" s="305"/>
      <c r="B229" s="2"/>
      <c r="C229" s="2"/>
      <c r="D229" s="48"/>
      <c r="E229" s="3" t="s">
        <v>34</v>
      </c>
      <c r="F229" s="5">
        <v>10920729</v>
      </c>
      <c r="G229" s="7">
        <v>0</v>
      </c>
      <c r="H229" s="7">
        <v>0</v>
      </c>
    </row>
    <row r="230" spans="1:8" x14ac:dyDescent="0.25">
      <c r="A230" s="305"/>
      <c r="B230" s="2"/>
      <c r="C230" s="2"/>
      <c r="D230" s="48"/>
      <c r="E230" s="3" t="s">
        <v>35</v>
      </c>
      <c r="F230" s="5">
        <v>800537</v>
      </c>
      <c r="G230" s="7">
        <v>0</v>
      </c>
      <c r="H230" s="7">
        <v>0</v>
      </c>
    </row>
    <row r="231" spans="1:8" x14ac:dyDescent="0.25">
      <c r="A231" s="305"/>
      <c r="B231" s="2"/>
      <c r="C231" s="2"/>
      <c r="D231" s="48"/>
      <c r="E231" s="3" t="s">
        <v>22</v>
      </c>
      <c r="F231" s="5">
        <v>1021066</v>
      </c>
      <c r="G231" s="7">
        <v>0</v>
      </c>
      <c r="H231" s="7">
        <v>0</v>
      </c>
    </row>
    <row r="232" spans="1:8" x14ac:dyDescent="0.25">
      <c r="A232" s="306"/>
      <c r="B232" s="2"/>
      <c r="C232" s="2"/>
      <c r="D232" s="48"/>
      <c r="E232" s="3" t="s">
        <v>23</v>
      </c>
      <c r="F232" s="5">
        <v>22501</v>
      </c>
      <c r="G232" s="7">
        <v>0</v>
      </c>
      <c r="H232" s="7">
        <v>0</v>
      </c>
    </row>
    <row r="233" spans="1:8" x14ac:dyDescent="0.25">
      <c r="A233" s="304">
        <v>74</v>
      </c>
      <c r="B233" s="2">
        <v>34</v>
      </c>
      <c r="C233" s="2" t="s">
        <v>137</v>
      </c>
      <c r="D233" s="48" t="s">
        <v>138</v>
      </c>
      <c r="E233" s="4" t="s">
        <v>21</v>
      </c>
      <c r="F233" s="6">
        <v>424760</v>
      </c>
      <c r="G233" s="8">
        <v>0</v>
      </c>
      <c r="H233" s="8">
        <v>0</v>
      </c>
    </row>
    <row r="234" spans="1:8" x14ac:dyDescent="0.25">
      <c r="A234" s="305"/>
      <c r="B234" s="2"/>
      <c r="C234" s="2"/>
      <c r="D234" s="48"/>
      <c r="E234" s="3" t="s">
        <v>22</v>
      </c>
      <c r="F234" s="5">
        <v>423436</v>
      </c>
      <c r="G234" s="7">
        <v>0</v>
      </c>
      <c r="H234" s="7">
        <v>0</v>
      </c>
    </row>
    <row r="235" spans="1:8" x14ac:dyDescent="0.25">
      <c r="A235" s="306"/>
      <c r="B235" s="2"/>
      <c r="C235" s="2"/>
      <c r="D235" s="48"/>
      <c r="E235" s="3" t="s">
        <v>23</v>
      </c>
      <c r="F235" s="5">
        <v>1324</v>
      </c>
      <c r="G235" s="7">
        <v>0</v>
      </c>
      <c r="H235" s="7">
        <v>0</v>
      </c>
    </row>
    <row r="236" spans="1:8" x14ac:dyDescent="0.25">
      <c r="A236" s="304">
        <v>75</v>
      </c>
      <c r="B236" s="2">
        <v>61</v>
      </c>
      <c r="C236" s="2">
        <v>1503</v>
      </c>
      <c r="D236" s="48" t="s">
        <v>99</v>
      </c>
      <c r="E236" s="4" t="s">
        <v>21</v>
      </c>
      <c r="F236" s="6">
        <v>2542777</v>
      </c>
      <c r="G236" s="8">
        <v>0</v>
      </c>
      <c r="H236" s="6">
        <v>1648062</v>
      </c>
    </row>
    <row r="237" spans="1:8" x14ac:dyDescent="0.25">
      <c r="A237" s="305"/>
      <c r="B237" s="2"/>
      <c r="C237" s="2"/>
      <c r="D237" s="48"/>
      <c r="E237" s="3" t="s">
        <v>22</v>
      </c>
      <c r="F237" s="5">
        <v>459833</v>
      </c>
      <c r="G237" s="7">
        <v>0</v>
      </c>
      <c r="H237" s="7">
        <v>0</v>
      </c>
    </row>
    <row r="238" spans="1:8" x14ac:dyDescent="0.25">
      <c r="A238" s="306"/>
      <c r="B238" s="2"/>
      <c r="C238" s="2"/>
      <c r="D238" s="48"/>
      <c r="E238" s="3" t="s">
        <v>23</v>
      </c>
      <c r="F238" s="5">
        <v>2082944</v>
      </c>
      <c r="G238" s="7">
        <v>0</v>
      </c>
      <c r="H238" s="5">
        <v>1648062</v>
      </c>
    </row>
    <row r="239" spans="1:8" x14ac:dyDescent="0.25">
      <c r="A239" s="304">
        <v>76</v>
      </c>
      <c r="B239" s="2">
        <v>62</v>
      </c>
      <c r="C239" s="2">
        <v>510</v>
      </c>
      <c r="D239" s="48" t="s">
        <v>100</v>
      </c>
      <c r="E239" s="4" t="s">
        <v>21</v>
      </c>
      <c r="F239" s="6">
        <v>1079495</v>
      </c>
      <c r="G239" s="8">
        <v>0</v>
      </c>
      <c r="H239" s="6">
        <v>57691</v>
      </c>
    </row>
    <row r="240" spans="1:8" x14ac:dyDescent="0.25">
      <c r="A240" s="305"/>
      <c r="B240" s="2"/>
      <c r="C240" s="2"/>
      <c r="D240" s="48"/>
      <c r="E240" s="3" t="s">
        <v>35</v>
      </c>
      <c r="F240" s="5">
        <v>1011213</v>
      </c>
      <c r="G240" s="7">
        <v>0</v>
      </c>
      <c r="H240" s="7">
        <v>0</v>
      </c>
    </row>
    <row r="241" spans="1:8" x14ac:dyDescent="0.25">
      <c r="A241" s="306"/>
      <c r="B241" s="2"/>
      <c r="C241" s="2"/>
      <c r="D241" s="48"/>
      <c r="E241" s="3" t="s">
        <v>23</v>
      </c>
      <c r="F241" s="5">
        <v>68282</v>
      </c>
      <c r="G241" s="7">
        <v>0</v>
      </c>
      <c r="H241" s="5">
        <v>57691</v>
      </c>
    </row>
    <row r="242" spans="1:8" x14ac:dyDescent="0.25">
      <c r="A242" s="304">
        <v>77</v>
      </c>
      <c r="B242" s="2">
        <v>71</v>
      </c>
      <c r="C242" s="2">
        <v>4001</v>
      </c>
      <c r="D242" s="48" t="s">
        <v>101</v>
      </c>
      <c r="E242" s="4" t="s">
        <v>21</v>
      </c>
      <c r="F242" s="6">
        <v>650837</v>
      </c>
      <c r="G242" s="8">
        <v>0</v>
      </c>
      <c r="H242" s="6">
        <v>1030</v>
      </c>
    </row>
    <row r="243" spans="1:8" x14ac:dyDescent="0.25">
      <c r="A243" s="305"/>
      <c r="B243" s="2"/>
      <c r="C243" s="2"/>
      <c r="D243" s="48"/>
      <c r="E243" s="3" t="s">
        <v>22</v>
      </c>
      <c r="F243" s="5">
        <v>649307</v>
      </c>
      <c r="G243" s="7">
        <v>0</v>
      </c>
      <c r="H243" s="5">
        <v>1030</v>
      </c>
    </row>
    <row r="244" spans="1:8" x14ac:dyDescent="0.25">
      <c r="A244" s="306"/>
      <c r="B244" s="2"/>
      <c r="C244" s="2"/>
      <c r="D244" s="48"/>
      <c r="E244" s="3" t="s">
        <v>23</v>
      </c>
      <c r="F244" s="5">
        <v>1530</v>
      </c>
      <c r="G244" s="7">
        <v>0</v>
      </c>
      <c r="H244" s="7">
        <v>0</v>
      </c>
    </row>
    <row r="245" spans="1:8" x14ac:dyDescent="0.25">
      <c r="A245" s="304">
        <v>78</v>
      </c>
      <c r="B245" s="2">
        <v>71</v>
      </c>
      <c r="C245" s="2">
        <v>965</v>
      </c>
      <c r="D245" s="48" t="s">
        <v>102</v>
      </c>
      <c r="E245" s="4" t="s">
        <v>21</v>
      </c>
      <c r="F245" s="6">
        <v>15394793</v>
      </c>
      <c r="G245" s="8">
        <v>0</v>
      </c>
      <c r="H245" s="6">
        <v>7727227</v>
      </c>
    </row>
    <row r="246" spans="1:8" x14ac:dyDescent="0.25">
      <c r="A246" s="305"/>
      <c r="B246" s="2"/>
      <c r="C246" s="2"/>
      <c r="D246" s="48"/>
      <c r="E246" s="3" t="s">
        <v>22</v>
      </c>
      <c r="F246" s="5">
        <v>4614137</v>
      </c>
      <c r="G246" s="7">
        <v>0</v>
      </c>
      <c r="H246" s="7">
        <v>0</v>
      </c>
    </row>
    <row r="247" spans="1:8" x14ac:dyDescent="0.25">
      <c r="A247" s="306"/>
      <c r="B247" s="2"/>
      <c r="C247" s="2"/>
      <c r="D247" s="48"/>
      <c r="E247" s="3" t="s">
        <v>23</v>
      </c>
      <c r="F247" s="5">
        <v>10780656</v>
      </c>
      <c r="G247" s="7">
        <v>0</v>
      </c>
      <c r="H247" s="5">
        <v>7727227</v>
      </c>
    </row>
    <row r="248" spans="1:8" ht="30" x14ac:dyDescent="0.25">
      <c r="A248" s="304">
        <v>79</v>
      </c>
      <c r="B248" s="2">
        <v>71</v>
      </c>
      <c r="C248" s="2">
        <v>995</v>
      </c>
      <c r="D248" s="48" t="s">
        <v>103</v>
      </c>
      <c r="E248" s="4" t="s">
        <v>21</v>
      </c>
      <c r="F248" s="6">
        <v>1552314</v>
      </c>
      <c r="G248" s="8">
        <v>0</v>
      </c>
      <c r="H248" s="8">
        <v>0</v>
      </c>
    </row>
    <row r="249" spans="1:8" x14ac:dyDescent="0.25">
      <c r="A249" s="305"/>
      <c r="B249" s="2"/>
      <c r="C249" s="2"/>
      <c r="D249" s="48"/>
      <c r="E249" s="3" t="s">
        <v>22</v>
      </c>
      <c r="F249" s="5">
        <v>1549752</v>
      </c>
      <c r="G249" s="7">
        <v>0</v>
      </c>
      <c r="H249" s="7">
        <v>0</v>
      </c>
    </row>
    <row r="250" spans="1:8" x14ac:dyDescent="0.25">
      <c r="A250" s="306"/>
      <c r="B250" s="2"/>
      <c r="C250" s="2"/>
      <c r="D250" s="48"/>
      <c r="E250" s="3" t="s">
        <v>23</v>
      </c>
      <c r="F250" s="5">
        <v>2562</v>
      </c>
      <c r="G250" s="7">
        <v>0</v>
      </c>
      <c r="H250" s="7">
        <v>0</v>
      </c>
    </row>
    <row r="251" spans="1:8" ht="75" x14ac:dyDescent="0.25">
      <c r="A251" s="304">
        <v>80</v>
      </c>
      <c r="B251" s="2">
        <v>75</v>
      </c>
      <c r="C251" s="2">
        <v>144</v>
      </c>
      <c r="D251" s="48" t="s">
        <v>104</v>
      </c>
      <c r="E251" s="4" t="s">
        <v>21</v>
      </c>
      <c r="F251" s="6">
        <v>7349305</v>
      </c>
      <c r="G251" s="8">
        <v>0</v>
      </c>
      <c r="H251" s="6">
        <v>40121</v>
      </c>
    </row>
    <row r="252" spans="1:8" x14ac:dyDescent="0.25">
      <c r="A252" s="305"/>
      <c r="B252" s="2"/>
      <c r="C252" s="2"/>
      <c r="D252" s="48"/>
      <c r="E252" s="3" t="s">
        <v>34</v>
      </c>
      <c r="F252" s="5">
        <v>7303037</v>
      </c>
      <c r="G252" s="7">
        <v>0</v>
      </c>
      <c r="H252" s="7">
        <v>0</v>
      </c>
    </row>
    <row r="253" spans="1:8" x14ac:dyDescent="0.25">
      <c r="A253" s="306"/>
      <c r="B253" s="2"/>
      <c r="C253" s="2"/>
      <c r="D253" s="48"/>
      <c r="E253" s="3" t="s">
        <v>23</v>
      </c>
      <c r="F253" s="5">
        <v>46268</v>
      </c>
      <c r="G253" s="7">
        <v>0</v>
      </c>
      <c r="H253" s="5">
        <v>40121</v>
      </c>
    </row>
    <row r="254" spans="1:8" x14ac:dyDescent="0.25">
      <c r="A254" s="304">
        <v>81</v>
      </c>
      <c r="B254" s="2">
        <v>75</v>
      </c>
      <c r="C254" s="2">
        <v>146</v>
      </c>
      <c r="D254" s="48" t="s">
        <v>105</v>
      </c>
      <c r="E254" s="4" t="s">
        <v>21</v>
      </c>
      <c r="F254" s="6">
        <v>4675950</v>
      </c>
      <c r="G254" s="8">
        <v>0</v>
      </c>
      <c r="H254" s="8">
        <v>102</v>
      </c>
    </row>
    <row r="255" spans="1:8" x14ac:dyDescent="0.25">
      <c r="A255" s="305"/>
      <c r="B255" s="2"/>
      <c r="C255" s="2"/>
      <c r="D255" s="48"/>
      <c r="E255" s="3" t="s">
        <v>34</v>
      </c>
      <c r="F255" s="5">
        <v>3895670</v>
      </c>
      <c r="G255" s="7">
        <v>0</v>
      </c>
      <c r="H255" s="7">
        <v>0</v>
      </c>
    </row>
    <row r="256" spans="1:8" x14ac:dyDescent="0.25">
      <c r="A256" s="305"/>
      <c r="B256" s="2"/>
      <c r="C256" s="2"/>
      <c r="D256" s="48"/>
      <c r="E256" s="3" t="s">
        <v>35</v>
      </c>
      <c r="F256" s="5">
        <v>114125</v>
      </c>
      <c r="G256" s="7">
        <v>0</v>
      </c>
      <c r="H256" s="7">
        <v>0</v>
      </c>
    </row>
    <row r="257" spans="1:8" x14ac:dyDescent="0.25">
      <c r="A257" s="305"/>
      <c r="B257" s="2"/>
      <c r="C257" s="2"/>
      <c r="D257" s="48"/>
      <c r="E257" s="3" t="s">
        <v>22</v>
      </c>
      <c r="F257" s="5">
        <v>650791</v>
      </c>
      <c r="G257" s="7">
        <v>0</v>
      </c>
      <c r="H257" s="7">
        <v>0</v>
      </c>
    </row>
    <row r="258" spans="1:8" x14ac:dyDescent="0.25">
      <c r="A258" s="306"/>
      <c r="B258" s="2"/>
      <c r="C258" s="2"/>
      <c r="D258" s="48"/>
      <c r="E258" s="3" t="s">
        <v>23</v>
      </c>
      <c r="F258" s="5">
        <v>15364</v>
      </c>
      <c r="G258" s="7">
        <v>0</v>
      </c>
      <c r="H258" s="7">
        <v>102</v>
      </c>
    </row>
    <row r="259" spans="1:8" ht="30" x14ac:dyDescent="0.25">
      <c r="A259" s="304">
        <v>82</v>
      </c>
      <c r="B259" s="2">
        <v>75</v>
      </c>
      <c r="C259" s="2">
        <v>4000</v>
      </c>
      <c r="D259" s="48" t="s">
        <v>106</v>
      </c>
      <c r="E259" s="4" t="s">
        <v>21</v>
      </c>
      <c r="F259" s="6">
        <v>645578</v>
      </c>
      <c r="G259" s="8">
        <v>0</v>
      </c>
      <c r="H259" s="8">
        <v>0</v>
      </c>
    </row>
    <row r="260" spans="1:8" x14ac:dyDescent="0.25">
      <c r="A260" s="305"/>
      <c r="B260" s="2"/>
      <c r="C260" s="2"/>
      <c r="D260" s="48"/>
      <c r="E260" s="3" t="s">
        <v>34</v>
      </c>
      <c r="F260" s="5">
        <v>579804</v>
      </c>
      <c r="G260" s="7">
        <v>0</v>
      </c>
      <c r="H260" s="7">
        <v>0</v>
      </c>
    </row>
    <row r="261" spans="1:8" x14ac:dyDescent="0.25">
      <c r="A261" s="306"/>
      <c r="B261" s="2"/>
      <c r="C261" s="2"/>
      <c r="D261" s="48"/>
      <c r="E261" s="3" t="s">
        <v>22</v>
      </c>
      <c r="F261" s="5">
        <v>65774</v>
      </c>
      <c r="G261" s="7">
        <v>0</v>
      </c>
      <c r="H261" s="7">
        <v>0</v>
      </c>
    </row>
    <row r="262" spans="1:8" x14ac:dyDescent="0.25">
      <c r="A262" s="304">
        <v>83</v>
      </c>
      <c r="B262" s="2">
        <v>75</v>
      </c>
      <c r="C262" s="2">
        <v>962</v>
      </c>
      <c r="D262" s="48" t="s">
        <v>107</v>
      </c>
      <c r="E262" s="4" t="s">
        <v>21</v>
      </c>
      <c r="F262" s="6">
        <v>1541423</v>
      </c>
      <c r="G262" s="8">
        <v>0</v>
      </c>
      <c r="H262" s="8">
        <v>0</v>
      </c>
    </row>
    <row r="263" spans="1:8" x14ac:dyDescent="0.25">
      <c r="A263" s="305"/>
      <c r="B263" s="2"/>
      <c r="C263" s="2"/>
      <c r="D263" s="48"/>
      <c r="E263" s="3" t="s">
        <v>35</v>
      </c>
      <c r="F263" s="5">
        <v>1223712</v>
      </c>
      <c r="G263" s="7">
        <v>0</v>
      </c>
      <c r="H263" s="7">
        <v>0</v>
      </c>
    </row>
    <row r="264" spans="1:8" x14ac:dyDescent="0.25">
      <c r="A264" s="305"/>
      <c r="B264" s="2"/>
      <c r="C264" s="2"/>
      <c r="D264" s="48"/>
      <c r="E264" s="3" t="s">
        <v>22</v>
      </c>
      <c r="F264" s="5">
        <v>317431</v>
      </c>
      <c r="G264" s="7">
        <v>0</v>
      </c>
      <c r="H264" s="7">
        <v>0</v>
      </c>
    </row>
    <row r="265" spans="1:8" x14ac:dyDescent="0.25">
      <c r="A265" s="306"/>
      <c r="B265" s="2"/>
      <c r="C265" s="2"/>
      <c r="D265" s="48"/>
      <c r="E265" s="3" t="s">
        <v>23</v>
      </c>
      <c r="F265" s="7">
        <v>280</v>
      </c>
      <c r="G265" s="7">
        <v>0</v>
      </c>
      <c r="H265" s="7">
        <v>0</v>
      </c>
    </row>
    <row r="266" spans="1:8" x14ac:dyDescent="0.25">
      <c r="A266" s="304">
        <v>84</v>
      </c>
      <c r="B266" s="2">
        <v>87</v>
      </c>
      <c r="C266" s="2">
        <v>933</v>
      </c>
      <c r="D266" s="48" t="s">
        <v>108</v>
      </c>
      <c r="E266" s="4" t="s">
        <v>21</v>
      </c>
      <c r="F266" s="6">
        <v>223019</v>
      </c>
      <c r="G266" s="8">
        <v>0</v>
      </c>
      <c r="H266" s="8">
        <v>0</v>
      </c>
    </row>
    <row r="267" spans="1:8" x14ac:dyDescent="0.25">
      <c r="A267" s="306"/>
      <c r="B267" s="2"/>
      <c r="C267" s="2"/>
      <c r="D267" s="48"/>
      <c r="E267" s="3" t="s">
        <v>22</v>
      </c>
      <c r="F267" s="5">
        <v>223019</v>
      </c>
      <c r="G267" s="7">
        <v>0</v>
      </c>
      <c r="H267" s="7">
        <v>0</v>
      </c>
    </row>
    <row r="268" spans="1:8" s="239" customFormat="1" x14ac:dyDescent="0.25">
      <c r="A268" s="238">
        <v>85</v>
      </c>
      <c r="B268" s="2">
        <v>31</v>
      </c>
      <c r="C268" s="2">
        <v>874</v>
      </c>
      <c r="D268" s="48" t="s">
        <v>148</v>
      </c>
      <c r="E268" s="4" t="s">
        <v>21</v>
      </c>
      <c r="F268" s="6">
        <f>F269+F270</f>
        <v>810211</v>
      </c>
      <c r="G268" s="7"/>
      <c r="H268" s="7"/>
    </row>
    <row r="269" spans="1:8" s="239" customFormat="1" x14ac:dyDescent="0.25">
      <c r="A269" s="238"/>
      <c r="B269" s="2"/>
      <c r="C269" s="2"/>
      <c r="D269" s="48"/>
      <c r="E269" s="3" t="s">
        <v>34</v>
      </c>
      <c r="F269" s="5">
        <v>626606</v>
      </c>
      <c r="G269" s="7"/>
      <c r="H269" s="7"/>
    </row>
    <row r="270" spans="1:8" s="239" customFormat="1" x14ac:dyDescent="0.25">
      <c r="A270" s="238"/>
      <c r="B270" s="49"/>
      <c r="C270" s="2"/>
      <c r="D270" s="48"/>
      <c r="E270" s="3" t="s">
        <v>134</v>
      </c>
      <c r="F270" s="5">
        <v>183605</v>
      </c>
      <c r="G270" s="7"/>
      <c r="H270" s="7"/>
    </row>
    <row r="271" spans="1:8" s="239" customFormat="1" x14ac:dyDescent="0.25">
      <c r="A271" s="240"/>
      <c r="B271" s="245">
        <v>11</v>
      </c>
      <c r="C271" s="247"/>
      <c r="D271" s="48" t="s">
        <v>149</v>
      </c>
      <c r="E271" s="4" t="s">
        <v>21</v>
      </c>
      <c r="F271" s="6">
        <f>F272</f>
        <v>850100</v>
      </c>
      <c r="G271" s="7"/>
      <c r="H271" s="7"/>
    </row>
    <row r="272" spans="1:8" s="239" customFormat="1" x14ac:dyDescent="0.25">
      <c r="A272" s="241">
        <v>86</v>
      </c>
      <c r="B272" s="246"/>
      <c r="C272" s="248">
        <v>4295</v>
      </c>
      <c r="D272" s="48"/>
      <c r="E272" s="3" t="s">
        <v>23</v>
      </c>
      <c r="F272" s="5">
        <v>850100</v>
      </c>
      <c r="G272" s="7"/>
      <c r="H272" s="7"/>
    </row>
    <row r="273" spans="1:8" s="239" customFormat="1" x14ac:dyDescent="0.25">
      <c r="A273" s="242"/>
      <c r="B273" s="51">
        <v>71</v>
      </c>
      <c r="C273" s="249">
        <v>4027</v>
      </c>
      <c r="D273" s="48" t="s">
        <v>150</v>
      </c>
      <c r="E273" s="4" t="s">
        <v>21</v>
      </c>
      <c r="F273" s="6">
        <f>F274+F275</f>
        <v>224177</v>
      </c>
      <c r="G273" s="7"/>
      <c r="H273" s="7"/>
    </row>
    <row r="274" spans="1:8" s="250" customFormat="1" x14ac:dyDescent="0.25">
      <c r="A274" s="251"/>
      <c r="B274" s="51"/>
      <c r="C274" s="249"/>
      <c r="D274" s="48"/>
      <c r="E274" s="229" t="s">
        <v>151</v>
      </c>
      <c r="F274" s="55">
        <v>12840</v>
      </c>
      <c r="G274" s="7"/>
      <c r="H274" s="7"/>
    </row>
    <row r="275" spans="1:8" s="239" customFormat="1" x14ac:dyDescent="0.25">
      <c r="A275" s="243">
        <v>87</v>
      </c>
      <c r="B275" s="51"/>
      <c r="C275" s="249"/>
      <c r="D275" s="48"/>
      <c r="E275" s="3" t="s">
        <v>23</v>
      </c>
      <c r="F275" s="5">
        <v>211337</v>
      </c>
      <c r="G275" s="7"/>
      <c r="H275" s="7"/>
    </row>
    <row r="276" spans="1:8" ht="26.25" x14ac:dyDescent="0.25">
      <c r="A276" s="336">
        <v>88</v>
      </c>
      <c r="B276" s="244">
        <v>31</v>
      </c>
      <c r="C276" s="108" t="s">
        <v>110</v>
      </c>
      <c r="D276" s="109" t="s">
        <v>111</v>
      </c>
      <c r="E276" s="110" t="s">
        <v>21</v>
      </c>
      <c r="F276" s="111">
        <f>F277+F278+F279+F280+F281+F282</f>
        <v>745435303</v>
      </c>
      <c r="G276" s="111">
        <f>G277+G278+G279+G280+G281+G282</f>
        <v>44778</v>
      </c>
      <c r="H276" s="111">
        <f>H277+H278+H279+H280+H281+H282</f>
        <v>125157270</v>
      </c>
    </row>
    <row r="277" spans="1:8" x14ac:dyDescent="0.25">
      <c r="A277" s="336"/>
      <c r="B277" s="108"/>
      <c r="C277" s="108"/>
      <c r="D277" s="109"/>
      <c r="E277" s="110" t="s">
        <v>134</v>
      </c>
      <c r="F277" s="111">
        <v>0</v>
      </c>
      <c r="G277" s="113">
        <v>21064</v>
      </c>
      <c r="H277" s="111">
        <v>0</v>
      </c>
    </row>
    <row r="278" spans="1:8" x14ac:dyDescent="0.25">
      <c r="A278" s="336"/>
      <c r="B278" s="108"/>
      <c r="C278" s="108"/>
      <c r="D278" s="109"/>
      <c r="E278" s="112" t="s">
        <v>34</v>
      </c>
      <c r="F278" s="113">
        <v>402959297</v>
      </c>
      <c r="G278" s="113">
        <v>18805</v>
      </c>
      <c r="H278" s="113">
        <v>0</v>
      </c>
    </row>
    <row r="279" spans="1:8" x14ac:dyDescent="0.25">
      <c r="A279" s="336"/>
      <c r="B279" s="108"/>
      <c r="C279" s="108"/>
      <c r="D279" s="109"/>
      <c r="E279" s="112" t="s">
        <v>131</v>
      </c>
      <c r="F279" s="113">
        <v>940286</v>
      </c>
      <c r="G279" s="113">
        <v>1886</v>
      </c>
      <c r="H279" s="113">
        <v>0</v>
      </c>
    </row>
    <row r="280" spans="1:8" x14ac:dyDescent="0.25">
      <c r="A280" s="336"/>
      <c r="B280" s="108"/>
      <c r="C280" s="108"/>
      <c r="D280" s="109"/>
      <c r="E280" s="112" t="s">
        <v>35</v>
      </c>
      <c r="F280" s="113">
        <v>46907252</v>
      </c>
      <c r="G280" s="113">
        <v>1540</v>
      </c>
      <c r="H280" s="113">
        <v>0</v>
      </c>
    </row>
    <row r="281" spans="1:8" x14ac:dyDescent="0.25">
      <c r="A281" s="336"/>
      <c r="B281" s="108"/>
      <c r="C281" s="108"/>
      <c r="D281" s="109"/>
      <c r="E281" s="112" t="s">
        <v>22</v>
      </c>
      <c r="F281" s="113">
        <v>132384299</v>
      </c>
      <c r="G281" s="113">
        <v>1433</v>
      </c>
      <c r="H281" s="113">
        <v>0</v>
      </c>
    </row>
    <row r="282" spans="1:8" x14ac:dyDescent="0.25">
      <c r="A282" s="336"/>
      <c r="B282" s="115"/>
      <c r="C282" s="115"/>
      <c r="D282" s="109"/>
      <c r="E282" s="112" t="s">
        <v>23</v>
      </c>
      <c r="F282" s="113">
        <v>162244169</v>
      </c>
      <c r="G282" s="113">
        <v>50</v>
      </c>
      <c r="H282" s="113">
        <v>125157270</v>
      </c>
    </row>
    <row r="283" spans="1:8" x14ac:dyDescent="0.25">
      <c r="A283" s="372">
        <v>89</v>
      </c>
      <c r="B283" s="232">
        <v>31</v>
      </c>
      <c r="C283" s="232">
        <v>2363</v>
      </c>
      <c r="D283" s="233" t="s">
        <v>112</v>
      </c>
      <c r="E283" s="234" t="s">
        <v>21</v>
      </c>
      <c r="F283" s="235">
        <f>F284+F285+F286</f>
        <v>93223495</v>
      </c>
      <c r="G283" s="235">
        <f>G284+G285+G286</f>
        <v>5</v>
      </c>
      <c r="H283" s="235">
        <f>H284+H286+H285</f>
        <v>40470091</v>
      </c>
    </row>
    <row r="284" spans="1:8" x14ac:dyDescent="0.25">
      <c r="A284" s="372"/>
      <c r="B284" s="232"/>
      <c r="C284" s="232"/>
      <c r="D284" s="233"/>
      <c r="E284" s="236" t="s">
        <v>35</v>
      </c>
      <c r="F284" s="237">
        <v>6534821</v>
      </c>
      <c r="G284" s="237">
        <v>5</v>
      </c>
      <c r="H284" s="237">
        <v>0</v>
      </c>
    </row>
    <row r="285" spans="1:8" x14ac:dyDescent="0.25">
      <c r="A285" s="372"/>
      <c r="B285" s="232"/>
      <c r="C285" s="232"/>
      <c r="D285" s="233"/>
      <c r="E285" s="236" t="s">
        <v>22</v>
      </c>
      <c r="F285" s="237">
        <v>32079018</v>
      </c>
      <c r="G285" s="237">
        <v>0</v>
      </c>
      <c r="H285" s="237">
        <v>0</v>
      </c>
    </row>
    <row r="286" spans="1:8" x14ac:dyDescent="0.25">
      <c r="A286" s="372"/>
      <c r="B286" s="232"/>
      <c r="C286" s="232"/>
      <c r="D286" s="233"/>
      <c r="E286" s="236" t="s">
        <v>23</v>
      </c>
      <c r="F286" s="237">
        <v>54609656</v>
      </c>
      <c r="G286" s="237">
        <v>0</v>
      </c>
      <c r="H286" s="237">
        <v>40470091</v>
      </c>
    </row>
  </sheetData>
  <mergeCells count="89">
    <mergeCell ref="A276:A282"/>
    <mergeCell ref="A283:A286"/>
    <mergeCell ref="A251:A253"/>
    <mergeCell ref="A254:A258"/>
    <mergeCell ref="A259:A261"/>
    <mergeCell ref="A262:A265"/>
    <mergeCell ref="A266:A267"/>
    <mergeCell ref="A248:A250"/>
    <mergeCell ref="A217:A218"/>
    <mergeCell ref="A219:A220"/>
    <mergeCell ref="A221:A224"/>
    <mergeCell ref="A225:A227"/>
    <mergeCell ref="A228:A232"/>
    <mergeCell ref="A233:A235"/>
    <mergeCell ref="A236:A238"/>
    <mergeCell ref="A239:A241"/>
    <mergeCell ref="A242:A244"/>
    <mergeCell ref="A245:A247"/>
    <mergeCell ref="A207:A209"/>
    <mergeCell ref="A210:A211"/>
    <mergeCell ref="A212:A214"/>
    <mergeCell ref="A215:A216"/>
    <mergeCell ref="A189:A191"/>
    <mergeCell ref="A192:A193"/>
    <mergeCell ref="A194:A196"/>
    <mergeCell ref="A197:A201"/>
    <mergeCell ref="A202:A204"/>
    <mergeCell ref="A205:A206"/>
    <mergeCell ref="A185:A188"/>
    <mergeCell ref="A152:A156"/>
    <mergeCell ref="A157:A159"/>
    <mergeCell ref="A160:A161"/>
    <mergeCell ref="A162:A165"/>
    <mergeCell ref="A166:A168"/>
    <mergeCell ref="A169:A170"/>
    <mergeCell ref="A171:A172"/>
    <mergeCell ref="A173:A175"/>
    <mergeCell ref="A176:A178"/>
    <mergeCell ref="A179:A181"/>
    <mergeCell ref="A182:A184"/>
    <mergeCell ref="A149:A151"/>
    <mergeCell ref="A108:A109"/>
    <mergeCell ref="A110:A112"/>
    <mergeCell ref="A113:A116"/>
    <mergeCell ref="A117:A121"/>
    <mergeCell ref="A122:A125"/>
    <mergeCell ref="A126:A129"/>
    <mergeCell ref="A130:A132"/>
    <mergeCell ref="A133:A136"/>
    <mergeCell ref="A137:A139"/>
    <mergeCell ref="A140:A144"/>
    <mergeCell ref="A145:A148"/>
    <mergeCell ref="A106:A107"/>
    <mergeCell ref="A76:A79"/>
    <mergeCell ref="A80:A81"/>
    <mergeCell ref="A82:A84"/>
    <mergeCell ref="A85:A87"/>
    <mergeCell ref="A88:A89"/>
    <mergeCell ref="A90:A92"/>
    <mergeCell ref="A93:A95"/>
    <mergeCell ref="A96:A97"/>
    <mergeCell ref="A98:A99"/>
    <mergeCell ref="A100:A101"/>
    <mergeCell ref="A102:A105"/>
    <mergeCell ref="A72:A75"/>
    <mergeCell ref="A34:A38"/>
    <mergeCell ref="A39:A41"/>
    <mergeCell ref="A42:A45"/>
    <mergeCell ref="A46:A49"/>
    <mergeCell ref="A50:A52"/>
    <mergeCell ref="A53:A55"/>
    <mergeCell ref="A56:A58"/>
    <mergeCell ref="A59:A60"/>
    <mergeCell ref="A61:A63"/>
    <mergeCell ref="A64:A68"/>
    <mergeCell ref="A69:A71"/>
    <mergeCell ref="A1:H1"/>
    <mergeCell ref="A2:H2"/>
    <mergeCell ref="A32:A33"/>
    <mergeCell ref="A3:H3"/>
    <mergeCell ref="A7:A9"/>
    <mergeCell ref="A10:A11"/>
    <mergeCell ref="A12:A14"/>
    <mergeCell ref="A15:A16"/>
    <mergeCell ref="A17:A19"/>
    <mergeCell ref="A20:A21"/>
    <mergeCell ref="A22:A24"/>
    <mergeCell ref="A25:A27"/>
    <mergeCell ref="A28:A31"/>
  </mergeCells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76" workbookViewId="0">
      <selection activeCell="B182" sqref="A182:XFD184"/>
    </sheetView>
  </sheetViews>
  <sheetFormatPr defaultRowHeight="15" x14ac:dyDescent="0.25"/>
  <cols>
    <col min="1" max="1" width="6.85546875" style="252" customWidth="1"/>
    <col min="2" max="2" width="8" style="252" customWidth="1"/>
    <col min="3" max="3" width="12.28515625" style="252" bestFit="1" customWidth="1"/>
    <col min="4" max="4" width="36.5703125" style="252" bestFit="1" customWidth="1"/>
    <col min="5" max="5" width="16.5703125" style="252" bestFit="1" customWidth="1"/>
    <col min="6" max="6" width="13.5703125" style="252" bestFit="1" customWidth="1"/>
    <col min="7" max="7" width="14.85546875" style="252" bestFit="1" customWidth="1"/>
    <col min="8" max="8" width="22.140625" style="252" bestFit="1" customWidth="1"/>
    <col min="9" max="16384" width="9.140625" style="252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152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</row>
    <row r="6" spans="1:8" x14ac:dyDescent="0.25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 t="s">
        <v>18</v>
      </c>
    </row>
    <row r="7" spans="1:8" x14ac:dyDescent="0.25">
      <c r="A7" s="304">
        <v>1</v>
      </c>
      <c r="B7" s="2">
        <v>11</v>
      </c>
      <c r="C7" s="2">
        <v>2303</v>
      </c>
      <c r="D7" s="2" t="s">
        <v>20</v>
      </c>
      <c r="E7" s="4" t="s">
        <v>21</v>
      </c>
      <c r="F7" s="6">
        <v>948917</v>
      </c>
      <c r="G7" s="8">
        <v>0</v>
      </c>
      <c r="H7" s="6">
        <v>18151</v>
      </c>
    </row>
    <row r="8" spans="1:8" x14ac:dyDescent="0.25">
      <c r="A8" s="305"/>
      <c r="B8" s="2"/>
      <c r="C8" s="2"/>
      <c r="D8" s="2"/>
      <c r="E8" s="3" t="s">
        <v>22</v>
      </c>
      <c r="F8" s="5">
        <v>808086</v>
      </c>
      <c r="G8" s="7">
        <v>0</v>
      </c>
      <c r="H8" s="7">
        <v>0</v>
      </c>
    </row>
    <row r="9" spans="1:8" x14ac:dyDescent="0.25">
      <c r="A9" s="306"/>
      <c r="B9" s="2"/>
      <c r="C9" s="2"/>
      <c r="D9" s="2"/>
      <c r="E9" s="3" t="s">
        <v>23</v>
      </c>
      <c r="F9" s="5">
        <v>140831</v>
      </c>
      <c r="G9" s="7">
        <v>0</v>
      </c>
      <c r="H9" s="5">
        <v>18151</v>
      </c>
    </row>
    <row r="10" spans="1:8" x14ac:dyDescent="0.25">
      <c r="A10" s="304">
        <v>2</v>
      </c>
      <c r="B10" s="2">
        <v>13</v>
      </c>
      <c r="C10" s="2">
        <v>4279</v>
      </c>
      <c r="D10" s="2" t="s">
        <v>25</v>
      </c>
      <c r="E10" s="4" t="s">
        <v>21</v>
      </c>
      <c r="F10" s="6">
        <v>4562073</v>
      </c>
      <c r="G10" s="8">
        <v>0</v>
      </c>
      <c r="H10" s="6">
        <v>2218931</v>
      </c>
    </row>
    <row r="11" spans="1:8" x14ac:dyDescent="0.25">
      <c r="A11" s="305"/>
      <c r="B11" s="2"/>
      <c r="C11" s="2"/>
      <c r="D11" s="2"/>
      <c r="E11" s="3" t="s">
        <v>22</v>
      </c>
      <c r="F11" s="5">
        <v>1839743</v>
      </c>
      <c r="G11" s="7">
        <v>0</v>
      </c>
      <c r="H11" s="5">
        <v>479790</v>
      </c>
    </row>
    <row r="12" spans="1:8" x14ac:dyDescent="0.25">
      <c r="A12" s="306"/>
      <c r="B12" s="2"/>
      <c r="C12" s="2"/>
      <c r="D12" s="2"/>
      <c r="E12" s="3" t="s">
        <v>23</v>
      </c>
      <c r="F12" s="5">
        <v>2722330</v>
      </c>
      <c r="G12" s="7">
        <v>0</v>
      </c>
      <c r="H12" s="5">
        <v>1739141</v>
      </c>
    </row>
    <row r="13" spans="1:8" ht="30" x14ac:dyDescent="0.25">
      <c r="A13" s="374">
        <v>3</v>
      </c>
      <c r="B13" s="253">
        <v>15</v>
      </c>
      <c r="C13" s="253">
        <v>2033</v>
      </c>
      <c r="D13" s="254" t="s">
        <v>31</v>
      </c>
      <c r="E13" s="255" t="s">
        <v>21</v>
      </c>
      <c r="F13" s="256">
        <v>1295963</v>
      </c>
      <c r="G13" s="257">
        <v>0</v>
      </c>
      <c r="H13" s="256">
        <v>224136</v>
      </c>
    </row>
    <row r="14" spans="1:8" x14ac:dyDescent="0.25">
      <c r="A14" s="375"/>
      <c r="B14" s="253"/>
      <c r="C14" s="253"/>
      <c r="D14" s="254"/>
      <c r="E14" s="258" t="s">
        <v>35</v>
      </c>
      <c r="F14" s="259">
        <v>310627</v>
      </c>
      <c r="G14" s="260">
        <v>0</v>
      </c>
      <c r="H14" s="260">
        <v>0</v>
      </c>
    </row>
    <row r="15" spans="1:8" x14ac:dyDescent="0.25">
      <c r="A15" s="375"/>
      <c r="B15" s="253"/>
      <c r="C15" s="253"/>
      <c r="D15" s="254"/>
      <c r="E15" s="258" t="s">
        <v>22</v>
      </c>
      <c r="F15" s="259">
        <v>529558</v>
      </c>
      <c r="G15" s="260">
        <v>0</v>
      </c>
      <c r="H15" s="260">
        <v>0</v>
      </c>
    </row>
    <row r="16" spans="1:8" x14ac:dyDescent="0.25">
      <c r="A16" s="376"/>
      <c r="B16" s="253"/>
      <c r="C16" s="253"/>
      <c r="D16" s="254"/>
      <c r="E16" s="258" t="s">
        <v>23</v>
      </c>
      <c r="F16" s="259">
        <v>455778</v>
      </c>
      <c r="G16" s="260">
        <v>0</v>
      </c>
      <c r="H16" s="259">
        <v>224136</v>
      </c>
    </row>
    <row r="17" spans="1:8" s="262" customFormat="1" ht="30" x14ac:dyDescent="0.25">
      <c r="A17" s="374">
        <v>4</v>
      </c>
      <c r="B17" s="253">
        <v>15</v>
      </c>
      <c r="C17" s="253">
        <v>901</v>
      </c>
      <c r="D17" s="254" t="s">
        <v>33</v>
      </c>
      <c r="E17" s="255" t="s">
        <v>21</v>
      </c>
      <c r="F17" s="256">
        <v>55834572</v>
      </c>
      <c r="G17" s="257">
        <v>0</v>
      </c>
      <c r="H17" s="256">
        <v>21369683</v>
      </c>
    </row>
    <row r="18" spans="1:8" s="262" customFormat="1" x14ac:dyDescent="0.25">
      <c r="A18" s="375"/>
      <c r="B18" s="253"/>
      <c r="C18" s="253"/>
      <c r="D18" s="254"/>
      <c r="E18" s="258" t="s">
        <v>34</v>
      </c>
      <c r="F18" s="259">
        <v>17104840</v>
      </c>
      <c r="G18" s="260">
        <v>0</v>
      </c>
      <c r="H18" s="260">
        <v>0</v>
      </c>
    </row>
    <row r="19" spans="1:8" s="262" customFormat="1" x14ac:dyDescent="0.25">
      <c r="A19" s="375"/>
      <c r="B19" s="253"/>
      <c r="C19" s="253"/>
      <c r="D19" s="254"/>
      <c r="E19" s="258" t="s">
        <v>35</v>
      </c>
      <c r="F19" s="259">
        <v>363797</v>
      </c>
      <c r="G19" s="260">
        <v>0</v>
      </c>
      <c r="H19" s="259">
        <v>53505</v>
      </c>
    </row>
    <row r="20" spans="1:8" s="262" customFormat="1" x14ac:dyDescent="0.25">
      <c r="A20" s="375"/>
      <c r="B20" s="253"/>
      <c r="C20" s="253"/>
      <c r="D20" s="254"/>
      <c r="E20" s="258" t="s">
        <v>22</v>
      </c>
      <c r="F20" s="259">
        <v>9319608</v>
      </c>
      <c r="G20" s="260">
        <v>0</v>
      </c>
      <c r="H20" s="259">
        <v>382816</v>
      </c>
    </row>
    <row r="21" spans="1:8" s="262" customFormat="1" x14ac:dyDescent="0.25">
      <c r="A21" s="376"/>
      <c r="B21" s="253"/>
      <c r="C21" s="253"/>
      <c r="D21" s="254"/>
      <c r="E21" s="258" t="s">
        <v>23</v>
      </c>
      <c r="F21" s="259">
        <v>29046327</v>
      </c>
      <c r="G21" s="260">
        <v>0</v>
      </c>
      <c r="H21" s="259">
        <v>20933362</v>
      </c>
    </row>
    <row r="22" spans="1:8" x14ac:dyDescent="0.25">
      <c r="A22" s="304">
        <v>5</v>
      </c>
      <c r="B22" s="2">
        <v>16</v>
      </c>
      <c r="C22" s="2">
        <v>2525</v>
      </c>
      <c r="D22" s="2" t="s">
        <v>36</v>
      </c>
      <c r="E22" s="4" t="s">
        <v>21</v>
      </c>
      <c r="F22" s="6">
        <v>1899688</v>
      </c>
      <c r="G22" s="8">
        <v>0</v>
      </c>
      <c r="H22" s="8">
        <v>0</v>
      </c>
    </row>
    <row r="23" spans="1:8" x14ac:dyDescent="0.25">
      <c r="A23" s="305"/>
      <c r="B23" s="2"/>
      <c r="C23" s="2"/>
      <c r="D23" s="2"/>
      <c r="E23" s="3" t="s">
        <v>22</v>
      </c>
      <c r="F23" s="5">
        <v>1865547</v>
      </c>
      <c r="G23" s="7">
        <v>0</v>
      </c>
      <c r="H23" s="7">
        <v>0</v>
      </c>
    </row>
    <row r="24" spans="1:8" x14ac:dyDescent="0.25">
      <c r="A24" s="306"/>
      <c r="B24" s="2"/>
      <c r="C24" s="2"/>
      <c r="D24" s="2"/>
      <c r="E24" s="3" t="s">
        <v>23</v>
      </c>
      <c r="F24" s="5">
        <v>34141</v>
      </c>
      <c r="G24" s="7">
        <v>0</v>
      </c>
      <c r="H24" s="7">
        <v>0</v>
      </c>
    </row>
    <row r="25" spans="1:8" s="262" customFormat="1" x14ac:dyDescent="0.25">
      <c r="A25" s="374">
        <v>6</v>
      </c>
      <c r="B25" s="253">
        <v>18</v>
      </c>
      <c r="C25" s="253">
        <v>4112</v>
      </c>
      <c r="D25" s="254" t="s">
        <v>37</v>
      </c>
      <c r="E25" s="255" t="s">
        <v>21</v>
      </c>
      <c r="F25" s="256">
        <v>16166854</v>
      </c>
      <c r="G25" s="257">
        <v>0</v>
      </c>
      <c r="H25" s="256">
        <v>9631672</v>
      </c>
    </row>
    <row r="26" spans="1:8" s="262" customFormat="1" x14ac:dyDescent="0.25">
      <c r="A26" s="375"/>
      <c r="B26" s="253"/>
      <c r="C26" s="253"/>
      <c r="D26" s="254"/>
      <c r="E26" s="258" t="s">
        <v>34</v>
      </c>
      <c r="F26" s="259">
        <v>260200</v>
      </c>
      <c r="G26" s="260">
        <v>0</v>
      </c>
      <c r="H26" s="260">
        <v>0</v>
      </c>
    </row>
    <row r="27" spans="1:8" s="262" customFormat="1" x14ac:dyDescent="0.25">
      <c r="A27" s="375"/>
      <c r="B27" s="253"/>
      <c r="C27" s="253"/>
      <c r="D27" s="254"/>
      <c r="E27" s="258" t="s">
        <v>22</v>
      </c>
      <c r="F27" s="259">
        <v>3678302</v>
      </c>
      <c r="G27" s="260">
        <v>0</v>
      </c>
      <c r="H27" s="260">
        <v>0</v>
      </c>
    </row>
    <row r="28" spans="1:8" s="262" customFormat="1" x14ac:dyDescent="0.25">
      <c r="A28" s="376"/>
      <c r="B28" s="253"/>
      <c r="C28" s="253"/>
      <c r="D28" s="254"/>
      <c r="E28" s="258" t="s">
        <v>23</v>
      </c>
      <c r="F28" s="259">
        <v>12228352</v>
      </c>
      <c r="G28" s="260">
        <v>0</v>
      </c>
      <c r="H28" s="259">
        <v>9631672</v>
      </c>
    </row>
    <row r="29" spans="1:8" x14ac:dyDescent="0.25">
      <c r="A29" s="304">
        <v>7</v>
      </c>
      <c r="B29" s="2">
        <v>31</v>
      </c>
      <c r="C29" s="2">
        <v>2548</v>
      </c>
      <c r="D29" s="2" t="s">
        <v>38</v>
      </c>
      <c r="E29" s="4" t="s">
        <v>21</v>
      </c>
      <c r="F29" s="6">
        <v>2793274</v>
      </c>
      <c r="G29" s="8">
        <v>0</v>
      </c>
      <c r="H29" s="6">
        <v>1088</v>
      </c>
    </row>
    <row r="30" spans="1:8" x14ac:dyDescent="0.25">
      <c r="A30" s="305"/>
      <c r="B30" s="2"/>
      <c r="C30" s="2"/>
      <c r="D30" s="2"/>
      <c r="E30" s="3" t="s">
        <v>35</v>
      </c>
      <c r="F30" s="5">
        <v>344364</v>
      </c>
      <c r="G30" s="7">
        <v>0</v>
      </c>
      <c r="H30" s="7">
        <v>0</v>
      </c>
    </row>
    <row r="31" spans="1:8" x14ac:dyDescent="0.25">
      <c r="A31" s="305"/>
      <c r="B31" s="2"/>
      <c r="C31" s="2"/>
      <c r="D31" s="2"/>
      <c r="E31" s="3" t="s">
        <v>22</v>
      </c>
      <c r="F31" s="5">
        <v>2281430</v>
      </c>
      <c r="G31" s="7">
        <v>0</v>
      </c>
      <c r="H31" s="5">
        <v>1088</v>
      </c>
    </row>
    <row r="32" spans="1:8" x14ac:dyDescent="0.25">
      <c r="A32" s="306"/>
      <c r="B32" s="2"/>
      <c r="C32" s="2"/>
      <c r="D32" s="2"/>
      <c r="E32" s="3" t="s">
        <v>23</v>
      </c>
      <c r="F32" s="5">
        <v>167480</v>
      </c>
      <c r="G32" s="7">
        <v>0</v>
      </c>
      <c r="H32" s="7">
        <v>0</v>
      </c>
    </row>
    <row r="33" spans="1:8" x14ac:dyDescent="0.25">
      <c r="A33" s="304">
        <v>8</v>
      </c>
      <c r="B33" s="2">
        <v>31</v>
      </c>
      <c r="C33" s="2">
        <v>2551</v>
      </c>
      <c r="D33" s="2" t="s">
        <v>40</v>
      </c>
      <c r="E33" s="4" t="s">
        <v>21</v>
      </c>
      <c r="F33" s="6">
        <v>3164365</v>
      </c>
      <c r="G33" s="8">
        <v>0</v>
      </c>
      <c r="H33" s="8">
        <v>0</v>
      </c>
    </row>
    <row r="34" spans="1:8" x14ac:dyDescent="0.25">
      <c r="A34" s="305"/>
      <c r="B34" s="2"/>
      <c r="C34" s="2"/>
      <c r="D34" s="2"/>
      <c r="E34" s="3" t="s">
        <v>34</v>
      </c>
      <c r="F34" s="5">
        <v>33870</v>
      </c>
      <c r="G34" s="7">
        <v>0</v>
      </c>
      <c r="H34" s="7">
        <v>0</v>
      </c>
    </row>
    <row r="35" spans="1:8" x14ac:dyDescent="0.25">
      <c r="A35" s="306"/>
      <c r="B35" s="2"/>
      <c r="C35" s="2"/>
      <c r="D35" s="2"/>
      <c r="E35" s="3" t="s">
        <v>22</v>
      </c>
      <c r="F35" s="5">
        <v>3130495</v>
      </c>
      <c r="G35" s="7">
        <v>0</v>
      </c>
      <c r="H35" s="7">
        <v>0</v>
      </c>
    </row>
    <row r="36" spans="1:8" x14ac:dyDescent="0.25">
      <c r="A36" s="304">
        <v>9</v>
      </c>
      <c r="B36" s="2">
        <v>31</v>
      </c>
      <c r="C36" s="2">
        <v>2554</v>
      </c>
      <c r="D36" s="2" t="s">
        <v>41</v>
      </c>
      <c r="E36" s="4" t="s">
        <v>21</v>
      </c>
      <c r="F36" s="6">
        <v>370214</v>
      </c>
      <c r="G36" s="8">
        <v>0</v>
      </c>
      <c r="H36" s="8">
        <v>0</v>
      </c>
    </row>
    <row r="37" spans="1:8" x14ac:dyDescent="0.25">
      <c r="A37" s="305"/>
      <c r="B37" s="2"/>
      <c r="C37" s="2"/>
      <c r="D37" s="2"/>
      <c r="E37" s="3" t="s">
        <v>22</v>
      </c>
      <c r="F37" s="5">
        <v>350462</v>
      </c>
      <c r="G37" s="7">
        <v>0</v>
      </c>
      <c r="H37" s="7">
        <v>0</v>
      </c>
    </row>
    <row r="38" spans="1:8" x14ac:dyDescent="0.25">
      <c r="A38" s="306"/>
      <c r="B38" s="2"/>
      <c r="C38" s="2"/>
      <c r="D38" s="2"/>
      <c r="E38" s="3" t="s">
        <v>23</v>
      </c>
      <c r="F38" s="5">
        <v>19752</v>
      </c>
      <c r="G38" s="7">
        <v>0</v>
      </c>
      <c r="H38" s="7">
        <v>0</v>
      </c>
    </row>
    <row r="39" spans="1:8" x14ac:dyDescent="0.25">
      <c r="A39" s="304">
        <v>10</v>
      </c>
      <c r="B39" s="2">
        <v>31</v>
      </c>
      <c r="C39" s="2">
        <v>2557</v>
      </c>
      <c r="D39" s="2" t="s">
        <v>40</v>
      </c>
      <c r="E39" s="4" t="s">
        <v>21</v>
      </c>
      <c r="F39" s="6">
        <v>1016828</v>
      </c>
      <c r="G39" s="8">
        <v>0</v>
      </c>
      <c r="H39" s="8">
        <v>0</v>
      </c>
    </row>
    <row r="40" spans="1:8" x14ac:dyDescent="0.25">
      <c r="A40" s="306"/>
      <c r="B40" s="2"/>
      <c r="C40" s="2"/>
      <c r="D40" s="2"/>
      <c r="E40" s="3" t="s">
        <v>22</v>
      </c>
      <c r="F40" s="5">
        <v>1016828</v>
      </c>
      <c r="G40" s="7">
        <v>0</v>
      </c>
      <c r="H40" s="7">
        <v>0</v>
      </c>
    </row>
    <row r="41" spans="1:8" x14ac:dyDescent="0.25">
      <c r="A41" s="304">
        <v>11</v>
      </c>
      <c r="B41" s="2">
        <v>31</v>
      </c>
      <c r="C41" s="2">
        <v>2558</v>
      </c>
      <c r="D41" s="2" t="s">
        <v>42</v>
      </c>
      <c r="E41" s="4" t="s">
        <v>21</v>
      </c>
      <c r="F41" s="6">
        <v>3582728</v>
      </c>
      <c r="G41" s="8">
        <v>0</v>
      </c>
      <c r="H41" s="8">
        <v>0</v>
      </c>
    </row>
    <row r="42" spans="1:8" x14ac:dyDescent="0.25">
      <c r="A42" s="305"/>
      <c r="B42" s="2"/>
      <c r="C42" s="2"/>
      <c r="D42" s="2"/>
      <c r="E42" s="3" t="s">
        <v>34</v>
      </c>
      <c r="F42" s="5">
        <v>3540011</v>
      </c>
      <c r="G42" s="7">
        <v>0</v>
      </c>
      <c r="H42" s="7">
        <v>0</v>
      </c>
    </row>
    <row r="43" spans="1:8" x14ac:dyDescent="0.25">
      <c r="A43" s="306"/>
      <c r="B43" s="2"/>
      <c r="C43" s="2"/>
      <c r="D43" s="2"/>
      <c r="E43" s="3" t="s">
        <v>22</v>
      </c>
      <c r="F43" s="5">
        <v>42717</v>
      </c>
      <c r="G43" s="7">
        <v>0</v>
      </c>
      <c r="H43" s="7">
        <v>0</v>
      </c>
    </row>
    <row r="44" spans="1:8" s="262" customFormat="1" x14ac:dyDescent="0.25">
      <c r="A44" s="374">
        <v>12</v>
      </c>
      <c r="B44" s="253">
        <v>31</v>
      </c>
      <c r="C44" s="253">
        <v>2562</v>
      </c>
      <c r="D44" s="254" t="s">
        <v>43</v>
      </c>
      <c r="E44" s="255" t="s">
        <v>21</v>
      </c>
      <c r="F44" s="256">
        <v>6313546</v>
      </c>
      <c r="G44" s="257">
        <v>0</v>
      </c>
      <c r="H44" s="256">
        <v>344424</v>
      </c>
    </row>
    <row r="45" spans="1:8" s="262" customFormat="1" x14ac:dyDescent="0.25">
      <c r="A45" s="375"/>
      <c r="B45" s="253"/>
      <c r="C45" s="253"/>
      <c r="D45" s="254"/>
      <c r="E45" s="258" t="s">
        <v>34</v>
      </c>
      <c r="F45" s="259">
        <v>2357765</v>
      </c>
      <c r="G45" s="260">
        <v>0</v>
      </c>
      <c r="H45" s="260">
        <v>0</v>
      </c>
    </row>
    <row r="46" spans="1:8" s="262" customFormat="1" x14ac:dyDescent="0.25">
      <c r="A46" s="375"/>
      <c r="B46" s="253"/>
      <c r="C46" s="253"/>
      <c r="D46" s="254"/>
      <c r="E46" s="258" t="s">
        <v>35</v>
      </c>
      <c r="F46" s="259">
        <v>205170</v>
      </c>
      <c r="G46" s="260">
        <v>0</v>
      </c>
      <c r="H46" s="260">
        <v>0</v>
      </c>
    </row>
    <row r="47" spans="1:8" s="262" customFormat="1" x14ac:dyDescent="0.25">
      <c r="A47" s="375"/>
      <c r="B47" s="253"/>
      <c r="C47" s="253"/>
      <c r="D47" s="254"/>
      <c r="E47" s="258" t="s">
        <v>22</v>
      </c>
      <c r="F47" s="259">
        <v>2662098</v>
      </c>
      <c r="G47" s="260">
        <v>0</v>
      </c>
      <c r="H47" s="260">
        <v>0</v>
      </c>
    </row>
    <row r="48" spans="1:8" s="262" customFormat="1" x14ac:dyDescent="0.25">
      <c r="A48" s="376"/>
      <c r="B48" s="253"/>
      <c r="C48" s="253"/>
      <c r="D48" s="254"/>
      <c r="E48" s="258" t="s">
        <v>23</v>
      </c>
      <c r="F48" s="259">
        <v>1088513</v>
      </c>
      <c r="G48" s="260">
        <v>0</v>
      </c>
      <c r="H48" s="259">
        <v>344424</v>
      </c>
    </row>
    <row r="49" spans="1:8" x14ac:dyDescent="0.25">
      <c r="A49" s="304">
        <v>13</v>
      </c>
      <c r="B49" s="2">
        <v>31</v>
      </c>
      <c r="C49" s="2">
        <v>3213</v>
      </c>
      <c r="D49" s="2" t="s">
        <v>124</v>
      </c>
      <c r="E49" s="4" t="s">
        <v>21</v>
      </c>
      <c r="F49" s="6">
        <v>1847158</v>
      </c>
      <c r="G49" s="8">
        <v>0</v>
      </c>
      <c r="H49" s="8">
        <v>0</v>
      </c>
    </row>
    <row r="50" spans="1:8" x14ac:dyDescent="0.25">
      <c r="A50" s="305"/>
      <c r="B50" s="2"/>
      <c r="C50" s="2"/>
      <c r="D50" s="2"/>
      <c r="E50" s="3" t="s">
        <v>34</v>
      </c>
      <c r="F50" s="5">
        <v>1329744</v>
      </c>
      <c r="G50" s="7">
        <v>0</v>
      </c>
      <c r="H50" s="7">
        <v>0</v>
      </c>
    </row>
    <row r="51" spans="1:8" x14ac:dyDescent="0.25">
      <c r="A51" s="306"/>
      <c r="B51" s="2"/>
      <c r="C51" s="2"/>
      <c r="D51" s="2"/>
      <c r="E51" s="3" t="s">
        <v>35</v>
      </c>
      <c r="F51" s="5">
        <v>517414</v>
      </c>
      <c r="G51" s="7">
        <v>0</v>
      </c>
      <c r="H51" s="7">
        <v>0</v>
      </c>
    </row>
    <row r="52" spans="1:8" x14ac:dyDescent="0.25">
      <c r="A52" s="304">
        <v>14</v>
      </c>
      <c r="B52" s="2">
        <v>31</v>
      </c>
      <c r="C52" s="2">
        <v>3300</v>
      </c>
      <c r="D52" s="2" t="s">
        <v>44</v>
      </c>
      <c r="E52" s="4" t="s">
        <v>21</v>
      </c>
      <c r="F52" s="6">
        <v>282069</v>
      </c>
      <c r="G52" s="8">
        <v>0</v>
      </c>
      <c r="H52" s="8">
        <v>0</v>
      </c>
    </row>
    <row r="53" spans="1:8" x14ac:dyDescent="0.25">
      <c r="A53" s="305"/>
      <c r="B53" s="2"/>
      <c r="C53" s="2"/>
      <c r="D53" s="2"/>
      <c r="E53" s="3" t="s">
        <v>35</v>
      </c>
      <c r="F53" s="5">
        <v>95559</v>
      </c>
      <c r="G53" s="7">
        <v>0</v>
      </c>
      <c r="H53" s="7">
        <v>0</v>
      </c>
    </row>
    <row r="54" spans="1:8" x14ac:dyDescent="0.25">
      <c r="A54" s="305"/>
      <c r="B54" s="2"/>
      <c r="C54" s="2"/>
      <c r="D54" s="2"/>
      <c r="E54" s="3" t="s">
        <v>22</v>
      </c>
      <c r="F54" s="5">
        <v>169552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2"/>
      <c r="E55" s="3" t="s">
        <v>23</v>
      </c>
      <c r="F55" s="5">
        <v>16958</v>
      </c>
      <c r="G55" s="7">
        <v>0</v>
      </c>
      <c r="H55" s="7">
        <v>0</v>
      </c>
    </row>
    <row r="56" spans="1:8" x14ac:dyDescent="0.25">
      <c r="A56" s="304">
        <v>15</v>
      </c>
      <c r="B56" s="2">
        <v>31</v>
      </c>
      <c r="C56" s="2">
        <v>3301</v>
      </c>
      <c r="D56" s="2" t="s">
        <v>45</v>
      </c>
      <c r="E56" s="4" t="s">
        <v>21</v>
      </c>
      <c r="F56" s="6">
        <v>462714</v>
      </c>
      <c r="G56" s="8">
        <v>0</v>
      </c>
      <c r="H56" s="8">
        <v>0</v>
      </c>
    </row>
    <row r="57" spans="1:8" x14ac:dyDescent="0.25">
      <c r="A57" s="305"/>
      <c r="B57" s="2"/>
      <c r="C57" s="2"/>
      <c r="D57" s="2"/>
      <c r="E57" s="3" t="s">
        <v>35</v>
      </c>
      <c r="F57" s="5">
        <v>113960</v>
      </c>
      <c r="G57" s="7">
        <v>0</v>
      </c>
      <c r="H57" s="7">
        <v>0</v>
      </c>
    </row>
    <row r="58" spans="1:8" x14ac:dyDescent="0.25">
      <c r="A58" s="305"/>
      <c r="B58" s="2"/>
      <c r="C58" s="2"/>
      <c r="D58" s="2"/>
      <c r="E58" s="3" t="s">
        <v>22</v>
      </c>
      <c r="F58" s="5">
        <v>339284</v>
      </c>
      <c r="G58" s="7">
        <v>0</v>
      </c>
      <c r="H58" s="7">
        <v>0</v>
      </c>
    </row>
    <row r="59" spans="1:8" x14ac:dyDescent="0.25">
      <c r="A59" s="306"/>
      <c r="B59" s="2"/>
      <c r="C59" s="2"/>
      <c r="D59" s="2"/>
      <c r="E59" s="3" t="s">
        <v>23</v>
      </c>
      <c r="F59" s="5">
        <v>9470</v>
      </c>
      <c r="G59" s="7">
        <v>0</v>
      </c>
      <c r="H59" s="7">
        <v>0</v>
      </c>
    </row>
    <row r="60" spans="1:8" x14ac:dyDescent="0.25">
      <c r="A60" s="304">
        <v>16</v>
      </c>
      <c r="B60" s="2">
        <v>31</v>
      </c>
      <c r="C60" s="2">
        <v>3305</v>
      </c>
      <c r="D60" s="2" t="s">
        <v>48</v>
      </c>
      <c r="E60" s="4" t="s">
        <v>21</v>
      </c>
      <c r="F60" s="6">
        <v>117810</v>
      </c>
      <c r="G60" s="8">
        <v>0</v>
      </c>
      <c r="H60" s="8">
        <v>0</v>
      </c>
    </row>
    <row r="61" spans="1:8" x14ac:dyDescent="0.25">
      <c r="A61" s="305"/>
      <c r="B61" s="2"/>
      <c r="C61" s="2"/>
      <c r="D61" s="2"/>
      <c r="E61" s="3" t="s">
        <v>22</v>
      </c>
      <c r="F61" s="5">
        <v>117557</v>
      </c>
      <c r="G61" s="7">
        <v>0</v>
      </c>
      <c r="H61" s="7">
        <v>0</v>
      </c>
    </row>
    <row r="62" spans="1:8" x14ac:dyDescent="0.25">
      <c r="A62" s="306"/>
      <c r="B62" s="2"/>
      <c r="C62" s="2"/>
      <c r="D62" s="2"/>
      <c r="E62" s="3" t="s">
        <v>23</v>
      </c>
      <c r="F62" s="7">
        <v>253</v>
      </c>
      <c r="G62" s="7">
        <v>0</v>
      </c>
      <c r="H62" s="7">
        <v>0</v>
      </c>
    </row>
    <row r="63" spans="1:8" x14ac:dyDescent="0.25">
      <c r="A63" s="304">
        <v>17</v>
      </c>
      <c r="B63" s="2">
        <v>31</v>
      </c>
      <c r="C63" s="2">
        <v>3308</v>
      </c>
      <c r="D63" s="2" t="s">
        <v>49</v>
      </c>
      <c r="E63" s="4" t="s">
        <v>21</v>
      </c>
      <c r="F63" s="8">
        <v>0</v>
      </c>
      <c r="G63" s="6">
        <v>8310</v>
      </c>
      <c r="H63" s="8">
        <v>0</v>
      </c>
    </row>
    <row r="64" spans="1:8" x14ac:dyDescent="0.25">
      <c r="A64" s="305"/>
      <c r="B64" s="2"/>
      <c r="C64" s="2"/>
      <c r="D64" s="2"/>
      <c r="E64" s="3" t="s">
        <v>22</v>
      </c>
      <c r="F64" s="7">
        <v>0</v>
      </c>
      <c r="G64" s="5">
        <v>1330</v>
      </c>
      <c r="H64" s="7">
        <v>0</v>
      </c>
    </row>
    <row r="65" spans="1:8" x14ac:dyDescent="0.25">
      <c r="A65" s="306"/>
      <c r="B65" s="2"/>
      <c r="C65" s="2"/>
      <c r="D65" s="2"/>
      <c r="E65" s="3" t="s">
        <v>23</v>
      </c>
      <c r="F65" s="7">
        <v>0</v>
      </c>
      <c r="G65" s="5">
        <v>6980</v>
      </c>
      <c r="H65" s="7">
        <v>0</v>
      </c>
    </row>
    <row r="66" spans="1:8" x14ac:dyDescent="0.25">
      <c r="A66" s="304">
        <v>18</v>
      </c>
      <c r="B66" s="2">
        <v>31</v>
      </c>
      <c r="C66" s="2">
        <v>4161</v>
      </c>
      <c r="D66" s="2" t="s">
        <v>52</v>
      </c>
      <c r="E66" s="4" t="s">
        <v>21</v>
      </c>
      <c r="F66" s="6">
        <v>3102835</v>
      </c>
      <c r="G66" s="6">
        <v>2685</v>
      </c>
      <c r="H66" s="8">
        <v>0</v>
      </c>
    </row>
    <row r="67" spans="1:8" x14ac:dyDescent="0.25">
      <c r="A67" s="305"/>
      <c r="B67" s="2"/>
      <c r="C67" s="2"/>
      <c r="D67" s="2"/>
      <c r="E67" s="3" t="s">
        <v>34</v>
      </c>
      <c r="F67" s="5">
        <v>2763350</v>
      </c>
      <c r="G67" s="5">
        <v>2685</v>
      </c>
      <c r="H67" s="7">
        <v>0</v>
      </c>
    </row>
    <row r="68" spans="1:8" x14ac:dyDescent="0.25">
      <c r="A68" s="306"/>
      <c r="B68" s="2"/>
      <c r="C68" s="2"/>
      <c r="D68" s="2"/>
      <c r="E68" s="3" t="s">
        <v>22</v>
      </c>
      <c r="F68" s="5">
        <v>339485</v>
      </c>
      <c r="G68" s="7">
        <v>0</v>
      </c>
      <c r="H68" s="7">
        <v>0</v>
      </c>
    </row>
    <row r="69" spans="1:8" x14ac:dyDescent="0.25">
      <c r="A69" s="304">
        <v>19</v>
      </c>
      <c r="B69" s="2">
        <v>31</v>
      </c>
      <c r="C69" s="2">
        <v>4163</v>
      </c>
      <c r="D69" s="2" t="s">
        <v>54</v>
      </c>
      <c r="E69" s="4" t="s">
        <v>21</v>
      </c>
      <c r="F69" s="6">
        <v>606662</v>
      </c>
      <c r="G69" s="8">
        <v>0</v>
      </c>
      <c r="H69" s="8">
        <v>0</v>
      </c>
    </row>
    <row r="70" spans="1:8" x14ac:dyDescent="0.25">
      <c r="A70" s="306"/>
      <c r="B70" s="2"/>
      <c r="C70" s="2"/>
      <c r="D70" s="2"/>
      <c r="E70" s="3" t="s">
        <v>22</v>
      </c>
      <c r="F70" s="5">
        <v>606662</v>
      </c>
      <c r="G70" s="7">
        <v>0</v>
      </c>
      <c r="H70" s="7">
        <v>0</v>
      </c>
    </row>
    <row r="71" spans="1:8" s="262" customFormat="1" x14ac:dyDescent="0.25">
      <c r="A71" s="374">
        <v>20</v>
      </c>
      <c r="B71" s="253">
        <v>34</v>
      </c>
      <c r="C71" s="253">
        <v>1066</v>
      </c>
      <c r="D71" s="254" t="s">
        <v>57</v>
      </c>
      <c r="E71" s="255" t="s">
        <v>21</v>
      </c>
      <c r="F71" s="256">
        <v>13589407</v>
      </c>
      <c r="G71" s="257">
        <v>0</v>
      </c>
      <c r="H71" s="256">
        <v>5358202</v>
      </c>
    </row>
    <row r="72" spans="1:8" s="262" customFormat="1" x14ac:dyDescent="0.25">
      <c r="A72" s="375"/>
      <c r="B72" s="253"/>
      <c r="C72" s="253"/>
      <c r="D72" s="254"/>
      <c r="E72" s="258" t="s">
        <v>34</v>
      </c>
      <c r="F72" s="259">
        <v>2078520</v>
      </c>
      <c r="G72" s="260">
        <v>0</v>
      </c>
      <c r="H72" s="260">
        <v>0</v>
      </c>
    </row>
    <row r="73" spans="1:8" s="262" customFormat="1" x14ac:dyDescent="0.25">
      <c r="A73" s="375"/>
      <c r="B73" s="253"/>
      <c r="C73" s="253"/>
      <c r="D73" s="254"/>
      <c r="E73" s="258" t="s">
        <v>22</v>
      </c>
      <c r="F73" s="259">
        <v>2710402</v>
      </c>
      <c r="G73" s="260">
        <v>0</v>
      </c>
      <c r="H73" s="259">
        <v>60028</v>
      </c>
    </row>
    <row r="74" spans="1:8" s="262" customFormat="1" x14ac:dyDescent="0.25">
      <c r="A74" s="376"/>
      <c r="B74" s="253"/>
      <c r="C74" s="253"/>
      <c r="D74" s="254"/>
      <c r="E74" s="258" t="s">
        <v>23</v>
      </c>
      <c r="F74" s="259">
        <v>8800485</v>
      </c>
      <c r="G74" s="260">
        <v>0</v>
      </c>
      <c r="H74" s="259">
        <v>5298174</v>
      </c>
    </row>
    <row r="75" spans="1:8" s="262" customFormat="1" x14ac:dyDescent="0.25">
      <c r="A75" s="374">
        <v>21</v>
      </c>
      <c r="B75" s="253">
        <v>34</v>
      </c>
      <c r="C75" s="253">
        <v>2371</v>
      </c>
      <c r="D75" s="254" t="s">
        <v>61</v>
      </c>
      <c r="E75" s="255" t="s">
        <v>21</v>
      </c>
      <c r="F75" s="256">
        <v>964068</v>
      </c>
      <c r="G75" s="257">
        <v>0</v>
      </c>
      <c r="H75" s="257">
        <v>0</v>
      </c>
    </row>
    <row r="76" spans="1:8" s="262" customFormat="1" x14ac:dyDescent="0.25">
      <c r="A76" s="375"/>
      <c r="B76" s="253"/>
      <c r="C76" s="253"/>
      <c r="D76" s="254"/>
      <c r="E76" s="258" t="s">
        <v>35</v>
      </c>
      <c r="F76" s="259">
        <v>940642</v>
      </c>
      <c r="G76" s="260">
        <v>0</v>
      </c>
      <c r="H76" s="260">
        <v>0</v>
      </c>
    </row>
    <row r="77" spans="1:8" s="262" customFormat="1" x14ac:dyDescent="0.25">
      <c r="A77" s="375"/>
      <c r="B77" s="253"/>
      <c r="C77" s="253"/>
      <c r="D77" s="254"/>
      <c r="E77" s="258" t="s">
        <v>22</v>
      </c>
      <c r="F77" s="259">
        <v>22302</v>
      </c>
      <c r="G77" s="260">
        <v>0</v>
      </c>
      <c r="H77" s="260">
        <v>0</v>
      </c>
    </row>
    <row r="78" spans="1:8" s="262" customFormat="1" x14ac:dyDescent="0.25">
      <c r="A78" s="376"/>
      <c r="B78" s="253"/>
      <c r="C78" s="253"/>
      <c r="D78" s="254"/>
      <c r="E78" s="258" t="s">
        <v>23</v>
      </c>
      <c r="F78" s="259">
        <v>1124</v>
      </c>
      <c r="G78" s="260">
        <v>0</v>
      </c>
      <c r="H78" s="260">
        <v>0</v>
      </c>
    </row>
    <row r="79" spans="1:8" x14ac:dyDescent="0.25">
      <c r="A79" s="304">
        <v>22</v>
      </c>
      <c r="B79" s="2">
        <v>34</v>
      </c>
      <c r="C79" s="2">
        <v>2372</v>
      </c>
      <c r="D79" s="2" t="s">
        <v>62</v>
      </c>
      <c r="E79" s="4" t="s">
        <v>21</v>
      </c>
      <c r="F79" s="6">
        <v>898518</v>
      </c>
      <c r="G79" s="8">
        <v>0</v>
      </c>
      <c r="H79" s="8">
        <v>0</v>
      </c>
    </row>
    <row r="80" spans="1:8" x14ac:dyDescent="0.25">
      <c r="A80" s="305"/>
      <c r="B80" s="2"/>
      <c r="C80" s="2"/>
      <c r="D80" s="2"/>
      <c r="E80" s="3" t="s">
        <v>34</v>
      </c>
      <c r="F80" s="5">
        <v>329000</v>
      </c>
      <c r="G80" s="7">
        <v>0</v>
      </c>
      <c r="H80" s="7">
        <v>0</v>
      </c>
    </row>
    <row r="81" spans="1:8" x14ac:dyDescent="0.25">
      <c r="A81" s="305"/>
      <c r="B81" s="2"/>
      <c r="C81" s="2"/>
      <c r="D81" s="2"/>
      <c r="E81" s="3" t="s">
        <v>35</v>
      </c>
      <c r="F81" s="5">
        <v>369120</v>
      </c>
      <c r="G81" s="7">
        <v>0</v>
      </c>
      <c r="H81" s="7">
        <v>0</v>
      </c>
    </row>
    <row r="82" spans="1:8" x14ac:dyDescent="0.25">
      <c r="A82" s="305"/>
      <c r="B82" s="2"/>
      <c r="C82" s="2"/>
      <c r="D82" s="2"/>
      <c r="E82" s="3" t="s">
        <v>22</v>
      </c>
      <c r="F82" s="5">
        <v>195347</v>
      </c>
      <c r="G82" s="7">
        <v>0</v>
      </c>
      <c r="H82" s="7">
        <v>0</v>
      </c>
    </row>
    <row r="83" spans="1:8" x14ac:dyDescent="0.25">
      <c r="A83" s="306"/>
      <c r="B83" s="2"/>
      <c r="C83" s="2"/>
      <c r="D83" s="2"/>
      <c r="E83" s="3" t="s">
        <v>23</v>
      </c>
      <c r="F83" s="5">
        <v>5051</v>
      </c>
      <c r="G83" s="7">
        <v>0</v>
      </c>
      <c r="H83" s="7">
        <v>0</v>
      </c>
    </row>
    <row r="84" spans="1:8" s="275" customFormat="1" x14ac:dyDescent="0.25">
      <c r="A84" s="377">
        <v>23</v>
      </c>
      <c r="B84" s="270">
        <v>34</v>
      </c>
      <c r="C84" s="270">
        <v>2374</v>
      </c>
      <c r="D84" s="271" t="s">
        <v>63</v>
      </c>
      <c r="E84" s="272" t="s">
        <v>21</v>
      </c>
      <c r="F84" s="273">
        <f>F85+F86+F87</f>
        <v>2207523</v>
      </c>
      <c r="G84" s="274">
        <v>0</v>
      </c>
      <c r="H84" s="274">
        <v>0</v>
      </c>
    </row>
    <row r="85" spans="1:8" s="275" customFormat="1" x14ac:dyDescent="0.25">
      <c r="A85" s="378"/>
      <c r="B85" s="270"/>
      <c r="C85" s="270"/>
      <c r="D85" s="271"/>
      <c r="E85" s="277" t="s">
        <v>34</v>
      </c>
      <c r="F85" s="278">
        <v>462240</v>
      </c>
      <c r="G85" s="279">
        <v>0</v>
      </c>
      <c r="H85" s="279">
        <v>0</v>
      </c>
    </row>
    <row r="86" spans="1:8" s="275" customFormat="1" x14ac:dyDescent="0.25">
      <c r="A86" s="378"/>
      <c r="B86" s="270"/>
      <c r="C86" s="270"/>
      <c r="D86" s="271"/>
      <c r="E86" s="277" t="s">
        <v>22</v>
      </c>
      <c r="F86" s="278">
        <v>1631583</v>
      </c>
      <c r="G86" s="279">
        <v>0</v>
      </c>
      <c r="H86" s="279">
        <v>0</v>
      </c>
    </row>
    <row r="87" spans="1:8" s="275" customFormat="1" x14ac:dyDescent="0.25">
      <c r="A87" s="379"/>
      <c r="B87" s="270"/>
      <c r="C87" s="270"/>
      <c r="D87" s="271"/>
      <c r="E87" s="277" t="s">
        <v>23</v>
      </c>
      <c r="F87" s="278">
        <v>113700</v>
      </c>
      <c r="G87" s="279">
        <v>0</v>
      </c>
      <c r="H87" s="279">
        <v>0</v>
      </c>
    </row>
    <row r="88" spans="1:8" s="262" customFormat="1" x14ac:dyDescent="0.25">
      <c r="A88" s="374">
        <v>24</v>
      </c>
      <c r="B88" s="253">
        <v>34</v>
      </c>
      <c r="C88" s="253">
        <v>2375</v>
      </c>
      <c r="D88" s="254" t="s">
        <v>64</v>
      </c>
      <c r="E88" s="255" t="s">
        <v>21</v>
      </c>
      <c r="F88" s="256">
        <v>296202</v>
      </c>
      <c r="G88" s="257">
        <v>0</v>
      </c>
      <c r="H88" s="257">
        <v>0</v>
      </c>
    </row>
    <row r="89" spans="1:8" s="262" customFormat="1" x14ac:dyDescent="0.25">
      <c r="A89" s="375"/>
      <c r="B89" s="253"/>
      <c r="C89" s="253"/>
      <c r="D89" s="254"/>
      <c r="E89" s="258" t="s">
        <v>35</v>
      </c>
      <c r="F89" s="259">
        <v>287756</v>
      </c>
      <c r="G89" s="260">
        <v>0</v>
      </c>
      <c r="H89" s="260">
        <v>0</v>
      </c>
    </row>
    <row r="90" spans="1:8" s="262" customFormat="1" x14ac:dyDescent="0.25">
      <c r="A90" s="375"/>
      <c r="B90" s="253"/>
      <c r="C90" s="253"/>
      <c r="D90" s="254"/>
      <c r="E90" s="258" t="s">
        <v>22</v>
      </c>
      <c r="F90" s="259">
        <v>2344</v>
      </c>
      <c r="G90" s="260">
        <v>0</v>
      </c>
      <c r="H90" s="260">
        <v>0</v>
      </c>
    </row>
    <row r="91" spans="1:8" s="262" customFormat="1" x14ac:dyDescent="0.25">
      <c r="A91" s="376"/>
      <c r="B91" s="253"/>
      <c r="C91" s="253"/>
      <c r="D91" s="254"/>
      <c r="E91" s="258" t="s">
        <v>23</v>
      </c>
      <c r="F91" s="259">
        <v>6102</v>
      </c>
      <c r="G91" s="260">
        <v>0</v>
      </c>
      <c r="H91" s="260">
        <v>0</v>
      </c>
    </row>
    <row r="92" spans="1:8" x14ac:dyDescent="0.25">
      <c r="A92" s="304">
        <v>25</v>
      </c>
      <c r="B92" s="2">
        <v>36</v>
      </c>
      <c r="C92" s="2">
        <v>270</v>
      </c>
      <c r="D92" s="2" t="s">
        <v>66</v>
      </c>
      <c r="E92" s="4" t="s">
        <v>21</v>
      </c>
      <c r="F92" s="6">
        <v>1537884</v>
      </c>
      <c r="G92" s="8">
        <v>0</v>
      </c>
      <c r="H92" s="6">
        <v>22179</v>
      </c>
    </row>
    <row r="93" spans="1:8" x14ac:dyDescent="0.25">
      <c r="A93" s="305"/>
      <c r="B93" s="2"/>
      <c r="C93" s="2"/>
      <c r="D93" s="2"/>
      <c r="E93" s="3" t="s">
        <v>34</v>
      </c>
      <c r="F93" s="5">
        <v>1510515</v>
      </c>
      <c r="G93" s="7">
        <v>0</v>
      </c>
      <c r="H93" s="7">
        <v>0</v>
      </c>
    </row>
    <row r="94" spans="1:8" x14ac:dyDescent="0.25">
      <c r="A94" s="305"/>
      <c r="B94" s="2"/>
      <c r="C94" s="2"/>
      <c r="D94" s="2"/>
      <c r="E94" s="3" t="s">
        <v>22</v>
      </c>
      <c r="F94" s="5">
        <v>1240</v>
      </c>
      <c r="G94" s="7">
        <v>0</v>
      </c>
      <c r="H94" s="7">
        <v>0</v>
      </c>
    </row>
    <row r="95" spans="1:8" x14ac:dyDescent="0.25">
      <c r="A95" s="306"/>
      <c r="B95" s="2"/>
      <c r="C95" s="2"/>
      <c r="D95" s="2"/>
      <c r="E95" s="3" t="s">
        <v>23</v>
      </c>
      <c r="F95" s="5">
        <v>26129</v>
      </c>
      <c r="G95" s="7">
        <v>0</v>
      </c>
      <c r="H95" s="5">
        <v>22179</v>
      </c>
    </row>
    <row r="96" spans="1:8" s="262" customFormat="1" ht="30" x14ac:dyDescent="0.25">
      <c r="A96" s="374">
        <v>26</v>
      </c>
      <c r="B96" s="253">
        <v>36</v>
      </c>
      <c r="C96" s="253">
        <v>362</v>
      </c>
      <c r="D96" s="254" t="s">
        <v>67</v>
      </c>
      <c r="E96" s="255" t="s">
        <v>21</v>
      </c>
      <c r="F96" s="256">
        <v>1008902</v>
      </c>
      <c r="G96" s="257">
        <v>0</v>
      </c>
      <c r="H96" s="256">
        <v>672346</v>
      </c>
    </row>
    <row r="97" spans="1:8" s="262" customFormat="1" x14ac:dyDescent="0.25">
      <c r="A97" s="375"/>
      <c r="B97" s="253"/>
      <c r="C97" s="253"/>
      <c r="D97" s="254"/>
      <c r="E97" s="258" t="s">
        <v>22</v>
      </c>
      <c r="F97" s="259">
        <v>176773</v>
      </c>
      <c r="G97" s="260">
        <v>0</v>
      </c>
      <c r="H97" s="260">
        <v>0</v>
      </c>
    </row>
    <row r="98" spans="1:8" s="262" customFormat="1" x14ac:dyDescent="0.25">
      <c r="A98" s="376"/>
      <c r="B98" s="253"/>
      <c r="C98" s="253"/>
      <c r="D98" s="254"/>
      <c r="E98" s="258" t="s">
        <v>23</v>
      </c>
      <c r="F98" s="259">
        <v>832129</v>
      </c>
      <c r="G98" s="260">
        <v>0</v>
      </c>
      <c r="H98" s="259">
        <v>672346</v>
      </c>
    </row>
    <row r="99" spans="1:8" x14ac:dyDescent="0.25">
      <c r="A99" s="304">
        <v>27</v>
      </c>
      <c r="B99" s="2">
        <v>52</v>
      </c>
      <c r="C99" s="2">
        <v>3025</v>
      </c>
      <c r="D99" s="2" t="s">
        <v>68</v>
      </c>
      <c r="E99" s="4" t="s">
        <v>21</v>
      </c>
      <c r="F99" s="6">
        <v>7137695</v>
      </c>
      <c r="G99" s="8">
        <v>0</v>
      </c>
      <c r="H99" s="6">
        <v>147961</v>
      </c>
    </row>
    <row r="100" spans="1:8" x14ac:dyDescent="0.25">
      <c r="A100" s="305"/>
      <c r="B100" s="2"/>
      <c r="C100" s="2"/>
      <c r="D100" s="2"/>
      <c r="E100" s="3" t="s">
        <v>34</v>
      </c>
      <c r="F100" s="5">
        <v>3787899</v>
      </c>
      <c r="G100" s="7">
        <v>0</v>
      </c>
      <c r="H100" s="7">
        <v>0</v>
      </c>
    </row>
    <row r="101" spans="1:8" x14ac:dyDescent="0.25">
      <c r="A101" s="305"/>
      <c r="B101" s="2"/>
      <c r="C101" s="2"/>
      <c r="D101" s="2"/>
      <c r="E101" s="3" t="s">
        <v>35</v>
      </c>
      <c r="F101" s="5">
        <v>305469</v>
      </c>
      <c r="G101" s="7">
        <v>0</v>
      </c>
      <c r="H101" s="7">
        <v>0</v>
      </c>
    </row>
    <row r="102" spans="1:8" x14ac:dyDescent="0.25">
      <c r="A102" s="305"/>
      <c r="B102" s="2"/>
      <c r="C102" s="2"/>
      <c r="D102" s="2"/>
      <c r="E102" s="3" t="s">
        <v>22</v>
      </c>
      <c r="F102" s="5">
        <v>2894194</v>
      </c>
      <c r="G102" s="7">
        <v>0</v>
      </c>
      <c r="H102" s="7">
        <v>0</v>
      </c>
    </row>
    <row r="103" spans="1:8" x14ac:dyDescent="0.25">
      <c r="A103" s="306"/>
      <c r="B103" s="2"/>
      <c r="C103" s="2"/>
      <c r="D103" s="2"/>
      <c r="E103" s="3" t="s">
        <v>23</v>
      </c>
      <c r="F103" s="5">
        <v>150133</v>
      </c>
      <c r="G103" s="7">
        <v>0</v>
      </c>
      <c r="H103" s="5">
        <v>147961</v>
      </c>
    </row>
    <row r="104" spans="1:8" s="262" customFormat="1" ht="30" x14ac:dyDescent="0.25">
      <c r="A104" s="374">
        <v>28</v>
      </c>
      <c r="B104" s="253">
        <v>57</v>
      </c>
      <c r="C104" s="253">
        <v>761</v>
      </c>
      <c r="D104" s="254" t="s">
        <v>69</v>
      </c>
      <c r="E104" s="255" t="s">
        <v>21</v>
      </c>
      <c r="F104" s="256">
        <v>607887</v>
      </c>
      <c r="G104" s="257">
        <v>0</v>
      </c>
      <c r="H104" s="256">
        <v>20734</v>
      </c>
    </row>
    <row r="105" spans="1:8" s="262" customFormat="1" x14ac:dyDescent="0.25">
      <c r="A105" s="375"/>
      <c r="B105" s="253"/>
      <c r="C105" s="253"/>
      <c r="D105" s="254"/>
      <c r="E105" s="258" t="s">
        <v>34</v>
      </c>
      <c r="F105" s="259">
        <v>4238</v>
      </c>
      <c r="G105" s="260">
        <v>0</v>
      </c>
      <c r="H105" s="260">
        <v>0</v>
      </c>
    </row>
    <row r="106" spans="1:8" s="262" customFormat="1" x14ac:dyDescent="0.25">
      <c r="A106" s="375"/>
      <c r="B106" s="253"/>
      <c r="C106" s="253"/>
      <c r="D106" s="254"/>
      <c r="E106" s="258" t="s">
        <v>22</v>
      </c>
      <c r="F106" s="259">
        <v>580325</v>
      </c>
      <c r="G106" s="260">
        <v>0</v>
      </c>
      <c r="H106" s="260">
        <v>0</v>
      </c>
    </row>
    <row r="107" spans="1:8" s="262" customFormat="1" x14ac:dyDescent="0.25">
      <c r="A107" s="376"/>
      <c r="B107" s="253"/>
      <c r="C107" s="253"/>
      <c r="D107" s="254"/>
      <c r="E107" s="258" t="s">
        <v>23</v>
      </c>
      <c r="F107" s="259">
        <v>23324</v>
      </c>
      <c r="G107" s="260">
        <v>0</v>
      </c>
      <c r="H107" s="259">
        <v>20734</v>
      </c>
    </row>
    <row r="108" spans="1:8" s="262" customFormat="1" x14ac:dyDescent="0.25">
      <c r="A108" s="374">
        <v>29</v>
      </c>
      <c r="B108" s="253">
        <v>59</v>
      </c>
      <c r="C108" s="253">
        <v>3001</v>
      </c>
      <c r="D108" s="254" t="s">
        <v>70</v>
      </c>
      <c r="E108" s="255" t="s">
        <v>21</v>
      </c>
      <c r="F108" s="256">
        <v>3339849</v>
      </c>
      <c r="G108" s="257">
        <v>0</v>
      </c>
      <c r="H108" s="256">
        <v>1152202</v>
      </c>
    </row>
    <row r="109" spans="1:8" s="262" customFormat="1" x14ac:dyDescent="0.25">
      <c r="A109" s="375"/>
      <c r="B109" s="253"/>
      <c r="C109" s="253"/>
      <c r="D109" s="254"/>
      <c r="E109" s="258" t="s">
        <v>22</v>
      </c>
      <c r="F109" s="259">
        <v>1629695</v>
      </c>
      <c r="G109" s="260">
        <v>0</v>
      </c>
      <c r="H109" s="260">
        <v>0</v>
      </c>
    </row>
    <row r="110" spans="1:8" s="262" customFormat="1" x14ac:dyDescent="0.25">
      <c r="A110" s="376"/>
      <c r="B110" s="253"/>
      <c r="C110" s="253"/>
      <c r="D110" s="254"/>
      <c r="E110" s="258" t="s">
        <v>23</v>
      </c>
      <c r="F110" s="259">
        <v>1710154</v>
      </c>
      <c r="G110" s="260">
        <v>0</v>
      </c>
      <c r="H110" s="259">
        <v>1152202</v>
      </c>
    </row>
    <row r="111" spans="1:8" x14ac:dyDescent="0.25">
      <c r="A111" s="304">
        <v>30</v>
      </c>
      <c r="B111" s="2">
        <v>71</v>
      </c>
      <c r="C111" s="2">
        <v>4009</v>
      </c>
      <c r="D111" s="2" t="s">
        <v>71</v>
      </c>
      <c r="E111" s="4" t="s">
        <v>21</v>
      </c>
      <c r="F111" s="6">
        <v>8335971</v>
      </c>
      <c r="G111" s="8">
        <v>0</v>
      </c>
      <c r="H111" s="8">
        <v>0</v>
      </c>
    </row>
    <row r="112" spans="1:8" x14ac:dyDescent="0.25">
      <c r="A112" s="305"/>
      <c r="B112" s="2"/>
      <c r="C112" s="2"/>
      <c r="D112" s="2"/>
      <c r="E112" s="3" t="s">
        <v>34</v>
      </c>
      <c r="F112" s="5">
        <v>2208442</v>
      </c>
      <c r="G112" s="7">
        <v>0</v>
      </c>
      <c r="H112" s="7">
        <v>0</v>
      </c>
    </row>
    <row r="113" spans="1:8" x14ac:dyDescent="0.25">
      <c r="A113" s="305"/>
      <c r="B113" s="2"/>
      <c r="C113" s="2"/>
      <c r="D113" s="2"/>
      <c r="E113" s="3" t="s">
        <v>35</v>
      </c>
      <c r="F113" s="5">
        <v>2451464</v>
      </c>
      <c r="G113" s="7">
        <v>0</v>
      </c>
      <c r="H113" s="7">
        <v>0</v>
      </c>
    </row>
    <row r="114" spans="1:8" x14ac:dyDescent="0.25">
      <c r="A114" s="305"/>
      <c r="B114" s="2"/>
      <c r="C114" s="2"/>
      <c r="D114" s="2"/>
      <c r="E114" s="3" t="s">
        <v>22</v>
      </c>
      <c r="F114" s="5">
        <v>3641348</v>
      </c>
      <c r="G114" s="7">
        <v>0</v>
      </c>
      <c r="H114" s="7">
        <v>0</v>
      </c>
    </row>
    <row r="115" spans="1:8" x14ac:dyDescent="0.25">
      <c r="A115" s="306"/>
      <c r="B115" s="2"/>
      <c r="C115" s="2"/>
      <c r="D115" s="2"/>
      <c r="E115" s="3" t="s">
        <v>23</v>
      </c>
      <c r="F115" s="5">
        <v>34717</v>
      </c>
      <c r="G115" s="7">
        <v>0</v>
      </c>
      <c r="H115" s="7">
        <v>0</v>
      </c>
    </row>
    <row r="116" spans="1:8" s="262" customFormat="1" x14ac:dyDescent="0.25">
      <c r="A116" s="374">
        <v>31</v>
      </c>
      <c r="B116" s="253">
        <v>71</v>
      </c>
      <c r="C116" s="253">
        <v>4010</v>
      </c>
      <c r="D116" s="254" t="s">
        <v>72</v>
      </c>
      <c r="E116" s="255" t="s">
        <v>21</v>
      </c>
      <c r="F116" s="256">
        <v>627279</v>
      </c>
      <c r="G116" s="257">
        <v>0</v>
      </c>
      <c r="H116" s="256">
        <v>410782</v>
      </c>
    </row>
    <row r="117" spans="1:8" s="262" customFormat="1" x14ac:dyDescent="0.25">
      <c r="A117" s="375"/>
      <c r="B117" s="253"/>
      <c r="C117" s="253"/>
      <c r="D117" s="254"/>
      <c r="E117" s="258" t="s">
        <v>22</v>
      </c>
      <c r="F117" s="259">
        <v>101225</v>
      </c>
      <c r="G117" s="260">
        <v>0</v>
      </c>
      <c r="H117" s="260">
        <v>0</v>
      </c>
    </row>
    <row r="118" spans="1:8" s="262" customFormat="1" x14ac:dyDescent="0.25">
      <c r="A118" s="376"/>
      <c r="B118" s="253"/>
      <c r="C118" s="253"/>
      <c r="D118" s="254"/>
      <c r="E118" s="258" t="s">
        <v>23</v>
      </c>
      <c r="F118" s="259">
        <v>526054</v>
      </c>
      <c r="G118" s="260">
        <v>0</v>
      </c>
      <c r="H118" s="259">
        <v>410782</v>
      </c>
    </row>
    <row r="119" spans="1:8" s="275" customFormat="1" x14ac:dyDescent="0.25">
      <c r="A119" s="377">
        <v>32</v>
      </c>
      <c r="B119" s="270">
        <v>71</v>
      </c>
      <c r="C119" s="270">
        <v>4026</v>
      </c>
      <c r="D119" s="271" t="s">
        <v>136</v>
      </c>
      <c r="E119" s="272" t="s">
        <v>21</v>
      </c>
      <c r="F119" s="273">
        <f>F120+F121</f>
        <v>15330237</v>
      </c>
      <c r="G119" s="274">
        <v>0</v>
      </c>
      <c r="H119" s="274">
        <v>0</v>
      </c>
    </row>
    <row r="120" spans="1:8" s="275" customFormat="1" x14ac:dyDescent="0.25">
      <c r="A120" s="379"/>
      <c r="B120" s="270"/>
      <c r="C120" s="270"/>
      <c r="D120" s="271"/>
      <c r="E120" s="277" t="s">
        <v>22</v>
      </c>
      <c r="F120" s="278">
        <v>4615767</v>
      </c>
      <c r="G120" s="279">
        <v>0</v>
      </c>
      <c r="H120" s="279">
        <v>0</v>
      </c>
    </row>
    <row r="121" spans="1:8" s="275" customFormat="1" x14ac:dyDescent="0.25">
      <c r="A121" s="276"/>
      <c r="B121" s="270"/>
      <c r="C121" s="270"/>
      <c r="D121" s="271"/>
      <c r="E121" s="277" t="s">
        <v>23</v>
      </c>
      <c r="F121" s="278">
        <v>10714470</v>
      </c>
      <c r="G121" s="279"/>
      <c r="H121" s="279"/>
    </row>
    <row r="122" spans="1:8" s="275" customFormat="1" x14ac:dyDescent="0.25">
      <c r="A122" s="377">
        <v>33</v>
      </c>
      <c r="B122" s="270">
        <v>71</v>
      </c>
      <c r="C122" s="270">
        <v>4102</v>
      </c>
      <c r="D122" s="271" t="s">
        <v>73</v>
      </c>
      <c r="E122" s="272" t="s">
        <v>21</v>
      </c>
      <c r="F122" s="273">
        <f>F123+F124+F125</f>
        <v>3374169</v>
      </c>
      <c r="G122" s="274">
        <v>0</v>
      </c>
      <c r="H122" s="273">
        <v>3453</v>
      </c>
    </row>
    <row r="123" spans="1:8" s="275" customFormat="1" x14ac:dyDescent="0.25">
      <c r="A123" s="378"/>
      <c r="B123" s="270"/>
      <c r="C123" s="270"/>
      <c r="D123" s="271"/>
      <c r="E123" s="277" t="s">
        <v>35</v>
      </c>
      <c r="F123" s="278">
        <v>1801943</v>
      </c>
      <c r="G123" s="279">
        <v>0</v>
      </c>
      <c r="H123" s="279">
        <v>0</v>
      </c>
    </row>
    <row r="124" spans="1:8" s="275" customFormat="1" x14ac:dyDescent="0.25">
      <c r="A124" s="378"/>
      <c r="B124" s="270"/>
      <c r="C124" s="270"/>
      <c r="D124" s="271"/>
      <c r="E124" s="277" t="s">
        <v>22</v>
      </c>
      <c r="F124" s="278">
        <v>1564203</v>
      </c>
      <c r="G124" s="279">
        <v>0</v>
      </c>
      <c r="H124" s="279">
        <v>0</v>
      </c>
    </row>
    <row r="125" spans="1:8" s="275" customFormat="1" x14ac:dyDescent="0.25">
      <c r="A125" s="379"/>
      <c r="B125" s="270"/>
      <c r="C125" s="270"/>
      <c r="D125" s="271"/>
      <c r="E125" s="277" t="s">
        <v>23</v>
      </c>
      <c r="F125" s="278">
        <v>8023</v>
      </c>
      <c r="G125" s="279">
        <v>0</v>
      </c>
      <c r="H125" s="278">
        <v>3453</v>
      </c>
    </row>
    <row r="126" spans="1:8" s="275" customFormat="1" x14ac:dyDescent="0.25">
      <c r="A126" s="377">
        <v>34</v>
      </c>
      <c r="B126" s="270">
        <v>71</v>
      </c>
      <c r="C126" s="270">
        <v>4103</v>
      </c>
      <c r="D126" s="271" t="s">
        <v>74</v>
      </c>
      <c r="E126" s="272" t="s">
        <v>21</v>
      </c>
      <c r="F126" s="273">
        <f>F127+F128+F129</f>
        <v>258895</v>
      </c>
      <c r="G126" s="274">
        <v>0</v>
      </c>
      <c r="H126" s="273">
        <f>H128+H129</f>
        <v>2836</v>
      </c>
    </row>
    <row r="127" spans="1:8" s="275" customFormat="1" x14ac:dyDescent="0.25">
      <c r="A127" s="378"/>
      <c r="B127" s="270"/>
      <c r="C127" s="270"/>
      <c r="D127" s="271"/>
      <c r="E127" s="284" t="s">
        <v>153</v>
      </c>
      <c r="F127" s="285">
        <v>189490</v>
      </c>
      <c r="G127" s="274"/>
      <c r="H127" s="273"/>
    </row>
    <row r="128" spans="1:8" s="275" customFormat="1" x14ac:dyDescent="0.25">
      <c r="A128" s="378"/>
      <c r="B128" s="270"/>
      <c r="C128" s="270"/>
      <c r="D128" s="271"/>
      <c r="E128" s="277" t="s">
        <v>22</v>
      </c>
      <c r="F128" s="278">
        <v>66569</v>
      </c>
      <c r="G128" s="279">
        <v>0</v>
      </c>
      <c r="H128" s="279">
        <v>0</v>
      </c>
    </row>
    <row r="129" spans="1:8" s="275" customFormat="1" x14ac:dyDescent="0.25">
      <c r="A129" s="379"/>
      <c r="B129" s="270"/>
      <c r="C129" s="270"/>
      <c r="D129" s="271"/>
      <c r="E129" s="277" t="s">
        <v>23</v>
      </c>
      <c r="F129" s="278">
        <v>2836</v>
      </c>
      <c r="G129" s="279">
        <v>0</v>
      </c>
      <c r="H129" s="278">
        <v>2836</v>
      </c>
    </row>
    <row r="130" spans="1:8" s="262" customFormat="1" x14ac:dyDescent="0.25">
      <c r="A130" s="374">
        <v>35</v>
      </c>
      <c r="B130" s="253">
        <v>74</v>
      </c>
      <c r="C130" s="253">
        <v>4095</v>
      </c>
      <c r="D130" s="254" t="s">
        <v>77</v>
      </c>
      <c r="E130" s="255" t="s">
        <v>21</v>
      </c>
      <c r="F130" s="256">
        <v>5499966</v>
      </c>
      <c r="G130" s="257">
        <v>0</v>
      </c>
      <c r="H130" s="256">
        <v>3784281</v>
      </c>
    </row>
    <row r="131" spans="1:8" s="262" customFormat="1" x14ac:dyDescent="0.25">
      <c r="A131" s="375"/>
      <c r="B131" s="253"/>
      <c r="C131" s="253"/>
      <c r="D131" s="254"/>
      <c r="E131" s="258" t="s">
        <v>22</v>
      </c>
      <c r="F131" s="259">
        <v>1065572</v>
      </c>
      <c r="G131" s="260">
        <v>0</v>
      </c>
      <c r="H131" s="260">
        <v>0</v>
      </c>
    </row>
    <row r="132" spans="1:8" s="262" customFormat="1" x14ac:dyDescent="0.25">
      <c r="A132" s="376"/>
      <c r="B132" s="253"/>
      <c r="C132" s="253"/>
      <c r="D132" s="254"/>
      <c r="E132" s="258" t="s">
        <v>23</v>
      </c>
      <c r="F132" s="259">
        <v>4434394</v>
      </c>
      <c r="G132" s="260">
        <v>0</v>
      </c>
      <c r="H132" s="259">
        <v>3784281</v>
      </c>
    </row>
    <row r="133" spans="1:8" x14ac:dyDescent="0.25">
      <c r="A133" s="304">
        <v>36</v>
      </c>
      <c r="B133" s="2">
        <v>74</v>
      </c>
      <c r="C133" s="2">
        <v>4099</v>
      </c>
      <c r="D133" s="2" t="s">
        <v>81</v>
      </c>
      <c r="E133" s="4" t="s">
        <v>21</v>
      </c>
      <c r="F133" s="6">
        <v>1416678</v>
      </c>
      <c r="G133" s="6">
        <v>3270</v>
      </c>
      <c r="H133" s="8">
        <v>0</v>
      </c>
    </row>
    <row r="134" spans="1:8" x14ac:dyDescent="0.25">
      <c r="A134" s="305"/>
      <c r="B134" s="2"/>
      <c r="C134" s="2"/>
      <c r="D134" s="2"/>
      <c r="E134" s="3" t="s">
        <v>34</v>
      </c>
      <c r="F134" s="5">
        <v>679464</v>
      </c>
      <c r="G134" s="5">
        <v>2480</v>
      </c>
      <c r="H134" s="7">
        <v>0</v>
      </c>
    </row>
    <row r="135" spans="1:8" x14ac:dyDescent="0.25">
      <c r="A135" s="306"/>
      <c r="B135" s="2"/>
      <c r="C135" s="2"/>
      <c r="D135" s="2"/>
      <c r="E135" s="3" t="s">
        <v>22</v>
      </c>
      <c r="F135" s="5">
        <v>737214</v>
      </c>
      <c r="G135" s="7">
        <v>790</v>
      </c>
      <c r="H135" s="7">
        <v>0</v>
      </c>
    </row>
    <row r="136" spans="1:8" x14ac:dyDescent="0.25">
      <c r="A136" s="304">
        <v>37</v>
      </c>
      <c r="B136" s="2">
        <v>75</v>
      </c>
      <c r="C136" s="2">
        <v>4008</v>
      </c>
      <c r="D136" s="2" t="s">
        <v>128</v>
      </c>
      <c r="E136" s="4" t="s">
        <v>21</v>
      </c>
      <c r="F136" s="6">
        <v>3946939</v>
      </c>
      <c r="G136" s="8">
        <v>0</v>
      </c>
      <c r="H136" s="8">
        <v>0</v>
      </c>
    </row>
    <row r="137" spans="1:8" x14ac:dyDescent="0.25">
      <c r="A137" s="305"/>
      <c r="B137" s="2"/>
      <c r="C137" s="2"/>
      <c r="D137" s="2"/>
      <c r="E137" s="3" t="s">
        <v>34</v>
      </c>
      <c r="F137" s="5">
        <v>766709</v>
      </c>
      <c r="G137" s="7">
        <v>0</v>
      </c>
      <c r="H137" s="7">
        <v>0</v>
      </c>
    </row>
    <row r="138" spans="1:8" x14ac:dyDescent="0.25">
      <c r="A138" s="305"/>
      <c r="B138" s="2"/>
      <c r="C138" s="2"/>
      <c r="D138" s="2"/>
      <c r="E138" s="3" t="s">
        <v>22</v>
      </c>
      <c r="F138" s="5">
        <v>3134831</v>
      </c>
      <c r="G138" s="7">
        <v>0</v>
      </c>
      <c r="H138" s="7">
        <v>0</v>
      </c>
    </row>
    <row r="139" spans="1:8" x14ac:dyDescent="0.25">
      <c r="A139" s="306"/>
      <c r="B139" s="2"/>
      <c r="C139" s="2"/>
      <c r="D139" s="2"/>
      <c r="E139" s="3" t="s">
        <v>23</v>
      </c>
      <c r="F139" s="5">
        <v>45399</v>
      </c>
      <c r="G139" s="7">
        <v>0</v>
      </c>
      <c r="H139" s="7">
        <v>0</v>
      </c>
    </row>
    <row r="140" spans="1:8" x14ac:dyDescent="0.25">
      <c r="A140" s="304">
        <v>38</v>
      </c>
      <c r="B140" s="2">
        <v>75</v>
      </c>
      <c r="C140" s="2">
        <v>4018</v>
      </c>
      <c r="D140" s="2" t="s">
        <v>82</v>
      </c>
      <c r="E140" s="4" t="s">
        <v>21</v>
      </c>
      <c r="F140" s="6">
        <v>376568</v>
      </c>
      <c r="G140" s="8">
        <v>0</v>
      </c>
      <c r="H140" s="8">
        <v>0</v>
      </c>
    </row>
    <row r="141" spans="1:8" x14ac:dyDescent="0.25">
      <c r="A141" s="305"/>
      <c r="B141" s="2"/>
      <c r="C141" s="2"/>
      <c r="D141" s="2"/>
      <c r="E141" s="3" t="s">
        <v>22</v>
      </c>
      <c r="F141" s="5">
        <v>372352</v>
      </c>
      <c r="G141" s="7">
        <v>0</v>
      </c>
      <c r="H141" s="7">
        <v>0</v>
      </c>
    </row>
    <row r="142" spans="1:8" x14ac:dyDescent="0.25">
      <c r="A142" s="306"/>
      <c r="B142" s="2"/>
      <c r="C142" s="2"/>
      <c r="D142" s="2"/>
      <c r="E142" s="3" t="s">
        <v>23</v>
      </c>
      <c r="F142" s="5">
        <v>4216</v>
      </c>
      <c r="G142" s="7">
        <v>0</v>
      </c>
      <c r="H142" s="7">
        <v>0</v>
      </c>
    </row>
    <row r="143" spans="1:8" s="262" customFormat="1" x14ac:dyDescent="0.25">
      <c r="A143" s="374">
        <v>39</v>
      </c>
      <c r="B143" s="253">
        <v>75</v>
      </c>
      <c r="C143" s="253">
        <v>4022</v>
      </c>
      <c r="D143" s="254" t="s">
        <v>83</v>
      </c>
      <c r="E143" s="255" t="s">
        <v>21</v>
      </c>
      <c r="F143" s="256">
        <v>25608</v>
      </c>
      <c r="G143" s="257">
        <v>0</v>
      </c>
      <c r="H143" s="257">
        <v>0</v>
      </c>
    </row>
    <row r="144" spans="1:8" s="262" customFormat="1" x14ac:dyDescent="0.25">
      <c r="A144" s="376"/>
      <c r="B144" s="253"/>
      <c r="C144" s="253"/>
      <c r="D144" s="254"/>
      <c r="E144" s="258" t="s">
        <v>35</v>
      </c>
      <c r="F144" s="259">
        <v>25608</v>
      </c>
      <c r="G144" s="260">
        <v>0</v>
      </c>
      <c r="H144" s="260">
        <v>0</v>
      </c>
    </row>
    <row r="145" spans="1:8" x14ac:dyDescent="0.25">
      <c r="A145" s="304">
        <v>40</v>
      </c>
      <c r="B145" s="2">
        <v>75</v>
      </c>
      <c r="C145" s="2">
        <v>4101</v>
      </c>
      <c r="D145" s="2" t="s">
        <v>84</v>
      </c>
      <c r="E145" s="4" t="s">
        <v>21</v>
      </c>
      <c r="F145" s="6">
        <v>4266748</v>
      </c>
      <c r="G145" s="8">
        <v>0</v>
      </c>
      <c r="H145" s="6">
        <v>1877650</v>
      </c>
    </row>
    <row r="146" spans="1:8" x14ac:dyDescent="0.25">
      <c r="A146" s="305"/>
      <c r="B146" s="2"/>
      <c r="C146" s="2"/>
      <c r="D146" s="2"/>
      <c r="E146" s="3" t="s">
        <v>22</v>
      </c>
      <c r="F146" s="5">
        <v>1509800</v>
      </c>
      <c r="G146" s="7">
        <v>0</v>
      </c>
      <c r="H146" s="7">
        <v>0</v>
      </c>
    </row>
    <row r="147" spans="1:8" x14ac:dyDescent="0.25">
      <c r="A147" s="306"/>
      <c r="B147" s="2"/>
      <c r="C147" s="2"/>
      <c r="D147" s="2"/>
      <c r="E147" s="3" t="s">
        <v>23</v>
      </c>
      <c r="F147" s="5">
        <v>2756948</v>
      </c>
      <c r="G147" s="7">
        <v>0</v>
      </c>
      <c r="H147" s="5">
        <v>1877650</v>
      </c>
    </row>
    <row r="148" spans="1:8" x14ac:dyDescent="0.25">
      <c r="A148" s="304">
        <v>41</v>
      </c>
      <c r="B148" s="2">
        <v>76</v>
      </c>
      <c r="C148" s="2">
        <v>4014</v>
      </c>
      <c r="D148" s="2" t="s">
        <v>85</v>
      </c>
      <c r="E148" s="4" t="s">
        <v>21</v>
      </c>
      <c r="F148" s="6">
        <v>20923044</v>
      </c>
      <c r="G148" s="8">
        <v>0</v>
      </c>
      <c r="H148" s="8">
        <v>0</v>
      </c>
    </row>
    <row r="149" spans="1:8" x14ac:dyDescent="0.25">
      <c r="A149" s="305"/>
      <c r="B149" s="2"/>
      <c r="C149" s="2"/>
      <c r="D149" s="2"/>
      <c r="E149" s="3" t="s">
        <v>34</v>
      </c>
      <c r="F149" s="5">
        <v>10005036</v>
      </c>
      <c r="G149" s="7">
        <v>0</v>
      </c>
      <c r="H149" s="7">
        <v>0</v>
      </c>
    </row>
    <row r="150" spans="1:8" x14ac:dyDescent="0.25">
      <c r="A150" s="305"/>
      <c r="B150" s="2"/>
      <c r="C150" s="2"/>
      <c r="D150" s="2"/>
      <c r="E150" s="3" t="s">
        <v>35</v>
      </c>
      <c r="F150" s="5">
        <v>10260813</v>
      </c>
      <c r="G150" s="7">
        <v>0</v>
      </c>
      <c r="H150" s="7">
        <v>0</v>
      </c>
    </row>
    <row r="151" spans="1:8" x14ac:dyDescent="0.25">
      <c r="A151" s="305"/>
      <c r="B151" s="2"/>
      <c r="C151" s="2"/>
      <c r="D151" s="2"/>
      <c r="E151" s="3" t="s">
        <v>22</v>
      </c>
      <c r="F151" s="5">
        <v>657120</v>
      </c>
      <c r="G151" s="7">
        <v>0</v>
      </c>
      <c r="H151" s="7">
        <v>0</v>
      </c>
    </row>
    <row r="152" spans="1:8" x14ac:dyDescent="0.25">
      <c r="A152" s="306"/>
      <c r="B152" s="2"/>
      <c r="C152" s="2"/>
      <c r="D152" s="2"/>
      <c r="E152" s="3" t="s">
        <v>23</v>
      </c>
      <c r="F152" s="7">
        <v>75</v>
      </c>
      <c r="G152" s="7">
        <v>0</v>
      </c>
      <c r="H152" s="7">
        <v>0</v>
      </c>
    </row>
    <row r="153" spans="1:8" s="262" customFormat="1" x14ac:dyDescent="0.25">
      <c r="A153" s="374">
        <v>42</v>
      </c>
      <c r="B153" s="253">
        <v>76</v>
      </c>
      <c r="C153" s="253">
        <v>4016</v>
      </c>
      <c r="D153" s="254" t="s">
        <v>140</v>
      </c>
      <c r="E153" s="255" t="s">
        <v>21</v>
      </c>
      <c r="F153" s="256">
        <v>8372700</v>
      </c>
      <c r="G153" s="257">
        <v>0</v>
      </c>
      <c r="H153" s="256">
        <v>2788740</v>
      </c>
    </row>
    <row r="154" spans="1:8" s="262" customFormat="1" x14ac:dyDescent="0.25">
      <c r="A154" s="375"/>
      <c r="B154" s="253"/>
      <c r="C154" s="253"/>
      <c r="D154" s="254"/>
      <c r="E154" s="258" t="s">
        <v>22</v>
      </c>
      <c r="F154" s="259">
        <v>3976806</v>
      </c>
      <c r="G154" s="260">
        <v>0</v>
      </c>
      <c r="H154" s="260">
        <v>0</v>
      </c>
    </row>
    <row r="155" spans="1:8" s="262" customFormat="1" x14ac:dyDescent="0.25">
      <c r="A155" s="376"/>
      <c r="B155" s="253"/>
      <c r="C155" s="253"/>
      <c r="D155" s="254"/>
      <c r="E155" s="258" t="s">
        <v>23</v>
      </c>
      <c r="F155" s="259">
        <v>4395894</v>
      </c>
      <c r="G155" s="260">
        <v>0</v>
      </c>
      <c r="H155" s="259">
        <v>2788740</v>
      </c>
    </row>
    <row r="156" spans="1:8" x14ac:dyDescent="0.25">
      <c r="A156" s="304">
        <v>43</v>
      </c>
      <c r="B156" s="2">
        <v>76</v>
      </c>
      <c r="C156" s="2">
        <v>4100</v>
      </c>
      <c r="D156" s="2" t="s">
        <v>86</v>
      </c>
      <c r="E156" s="4" t="s">
        <v>21</v>
      </c>
      <c r="F156" s="6">
        <v>1207074</v>
      </c>
      <c r="G156" s="8">
        <v>0</v>
      </c>
      <c r="H156" s="8">
        <v>0</v>
      </c>
    </row>
    <row r="157" spans="1:8" x14ac:dyDescent="0.25">
      <c r="A157" s="306"/>
      <c r="B157" s="2"/>
      <c r="C157" s="2"/>
      <c r="D157" s="2"/>
      <c r="E157" s="3" t="s">
        <v>22</v>
      </c>
      <c r="F157" s="5">
        <v>1207074</v>
      </c>
      <c r="G157" s="7">
        <v>0</v>
      </c>
      <c r="H157" s="7">
        <v>0</v>
      </c>
    </row>
    <row r="158" spans="1:8" x14ac:dyDescent="0.25">
      <c r="A158" s="304">
        <v>44</v>
      </c>
      <c r="B158" s="2">
        <v>92</v>
      </c>
      <c r="C158" s="2">
        <v>1000</v>
      </c>
      <c r="D158" s="2" t="s">
        <v>88</v>
      </c>
      <c r="E158" s="4" t="s">
        <v>21</v>
      </c>
      <c r="F158" s="6">
        <v>793770</v>
      </c>
      <c r="G158" s="8">
        <v>0</v>
      </c>
      <c r="H158" s="8">
        <v>0</v>
      </c>
    </row>
    <row r="159" spans="1:8" x14ac:dyDescent="0.25">
      <c r="A159" s="306"/>
      <c r="B159" s="2"/>
      <c r="C159" s="2"/>
      <c r="D159" s="2"/>
      <c r="E159" s="3" t="s">
        <v>22</v>
      </c>
      <c r="F159" s="5">
        <v>793770</v>
      </c>
      <c r="G159" s="7">
        <v>0</v>
      </c>
      <c r="H159" s="7">
        <v>0</v>
      </c>
    </row>
    <row r="160" spans="1:8" x14ac:dyDescent="0.25">
      <c r="A160" s="304">
        <v>45</v>
      </c>
      <c r="B160" s="2">
        <v>15</v>
      </c>
      <c r="C160" s="2">
        <v>2032</v>
      </c>
      <c r="D160" s="2" t="s">
        <v>144</v>
      </c>
      <c r="E160" s="4" t="s">
        <v>21</v>
      </c>
      <c r="F160" s="6">
        <v>1452091</v>
      </c>
      <c r="G160" s="8">
        <v>0</v>
      </c>
      <c r="H160" s="8">
        <v>0</v>
      </c>
    </row>
    <row r="161" spans="1:8" x14ac:dyDescent="0.25">
      <c r="A161" s="305"/>
      <c r="B161" s="2"/>
      <c r="C161" s="2"/>
      <c r="D161" s="2"/>
      <c r="E161" s="3" t="s">
        <v>22</v>
      </c>
      <c r="F161" s="5">
        <v>1432901</v>
      </c>
      <c r="G161" s="7">
        <v>0</v>
      </c>
      <c r="H161" s="7">
        <v>0</v>
      </c>
    </row>
    <row r="162" spans="1:8" x14ac:dyDescent="0.25">
      <c r="A162" s="306"/>
      <c r="B162" s="2"/>
      <c r="C162" s="2"/>
      <c r="D162" s="2"/>
      <c r="E162" s="3" t="s">
        <v>23</v>
      </c>
      <c r="F162" s="5">
        <v>19190</v>
      </c>
      <c r="G162" s="7">
        <v>0</v>
      </c>
      <c r="H162" s="7">
        <v>0</v>
      </c>
    </row>
    <row r="163" spans="1:8" x14ac:dyDescent="0.25">
      <c r="A163" s="304">
        <v>46</v>
      </c>
      <c r="B163" s="2">
        <v>31</v>
      </c>
      <c r="C163" s="2">
        <v>2362</v>
      </c>
      <c r="D163" s="2" t="s">
        <v>92</v>
      </c>
      <c r="E163" s="4" t="s">
        <v>21</v>
      </c>
      <c r="F163" s="6">
        <v>605623</v>
      </c>
      <c r="G163" s="8">
        <v>0</v>
      </c>
      <c r="H163" s="8">
        <v>0</v>
      </c>
    </row>
    <row r="164" spans="1:8" x14ac:dyDescent="0.25">
      <c r="A164" s="306"/>
      <c r="B164" s="2"/>
      <c r="C164" s="2"/>
      <c r="D164" s="2"/>
      <c r="E164" s="3" t="s">
        <v>34</v>
      </c>
      <c r="F164" s="5">
        <v>605623</v>
      </c>
      <c r="G164" s="7">
        <v>0</v>
      </c>
      <c r="H164" s="7">
        <v>0</v>
      </c>
    </row>
    <row r="165" spans="1:8" x14ac:dyDescent="0.25">
      <c r="A165" s="304">
        <v>47</v>
      </c>
      <c r="B165" s="2">
        <v>31</v>
      </c>
      <c r="C165" s="2">
        <v>958</v>
      </c>
      <c r="D165" s="2" t="s">
        <v>96</v>
      </c>
      <c r="E165" s="4" t="s">
        <v>21</v>
      </c>
      <c r="F165" s="6">
        <v>3458668</v>
      </c>
      <c r="G165" s="8">
        <v>0</v>
      </c>
      <c r="H165" s="8">
        <v>0</v>
      </c>
    </row>
    <row r="166" spans="1:8" x14ac:dyDescent="0.25">
      <c r="A166" s="306"/>
      <c r="B166" s="2"/>
      <c r="C166" s="2"/>
      <c r="D166" s="2"/>
      <c r="E166" s="3" t="s">
        <v>35</v>
      </c>
      <c r="F166" s="5">
        <v>3458668</v>
      </c>
      <c r="G166" s="7">
        <v>0</v>
      </c>
      <c r="H166" s="7">
        <v>0</v>
      </c>
    </row>
    <row r="167" spans="1:8" s="275" customFormat="1" x14ac:dyDescent="0.25">
      <c r="A167" s="377">
        <v>48</v>
      </c>
      <c r="B167" s="270">
        <v>34</v>
      </c>
      <c r="C167" s="270">
        <v>1619</v>
      </c>
      <c r="D167" s="271" t="s">
        <v>97</v>
      </c>
      <c r="E167" s="272" t="s">
        <v>21</v>
      </c>
      <c r="F167" s="273">
        <v>6819130</v>
      </c>
      <c r="G167" s="274">
        <v>0</v>
      </c>
      <c r="H167" s="274">
        <v>0</v>
      </c>
    </row>
    <row r="168" spans="1:8" s="275" customFormat="1" x14ac:dyDescent="0.25">
      <c r="A168" s="378"/>
      <c r="B168" s="270"/>
      <c r="C168" s="270"/>
      <c r="D168" s="271"/>
      <c r="E168" s="277" t="s">
        <v>34</v>
      </c>
      <c r="F168" s="278">
        <v>366970</v>
      </c>
      <c r="G168" s="279">
        <v>0</v>
      </c>
      <c r="H168" s="279">
        <v>0</v>
      </c>
    </row>
    <row r="169" spans="1:8" s="275" customFormat="1" x14ac:dyDescent="0.25">
      <c r="A169" s="378"/>
      <c r="B169" s="270"/>
      <c r="C169" s="270"/>
      <c r="D169" s="271"/>
      <c r="E169" s="277" t="s">
        <v>22</v>
      </c>
      <c r="F169" s="278">
        <v>1428386</v>
      </c>
      <c r="G169" s="279">
        <v>0</v>
      </c>
      <c r="H169" s="279">
        <v>0</v>
      </c>
    </row>
    <row r="170" spans="1:8" s="275" customFormat="1" x14ac:dyDescent="0.25">
      <c r="A170" s="379"/>
      <c r="B170" s="270"/>
      <c r="C170" s="270"/>
      <c r="D170" s="271"/>
      <c r="E170" s="277" t="s">
        <v>23</v>
      </c>
      <c r="F170" s="278">
        <v>5057453</v>
      </c>
      <c r="G170" s="279">
        <v>0</v>
      </c>
      <c r="H170" s="279">
        <v>0</v>
      </c>
    </row>
    <row r="171" spans="1:8" s="262" customFormat="1" ht="13.5" customHeight="1" x14ac:dyDescent="0.25">
      <c r="A171" s="374">
        <v>49</v>
      </c>
      <c r="B171" s="253">
        <v>34</v>
      </c>
      <c r="C171" s="253" t="s">
        <v>145</v>
      </c>
      <c r="D171" s="254" t="s">
        <v>142</v>
      </c>
      <c r="E171" s="255" t="s">
        <v>21</v>
      </c>
      <c r="F171" s="256">
        <v>516020</v>
      </c>
      <c r="G171" s="257">
        <v>0</v>
      </c>
      <c r="H171" s="257">
        <v>0</v>
      </c>
    </row>
    <row r="172" spans="1:8" s="262" customFormat="1" x14ac:dyDescent="0.25">
      <c r="A172" s="375"/>
      <c r="B172" s="253"/>
      <c r="C172" s="253"/>
      <c r="D172" s="254"/>
      <c r="E172" s="258" t="s">
        <v>35</v>
      </c>
      <c r="F172" s="259">
        <v>504601</v>
      </c>
      <c r="G172" s="260">
        <v>0</v>
      </c>
      <c r="H172" s="260">
        <v>0</v>
      </c>
    </row>
    <row r="173" spans="1:8" s="262" customFormat="1" x14ac:dyDescent="0.25">
      <c r="A173" s="376"/>
      <c r="B173" s="253"/>
      <c r="C173" s="253"/>
      <c r="D173" s="254"/>
      <c r="E173" s="258" t="s">
        <v>22</v>
      </c>
      <c r="F173" s="259">
        <v>11419</v>
      </c>
      <c r="G173" s="260">
        <v>0</v>
      </c>
      <c r="H173" s="260">
        <v>0</v>
      </c>
    </row>
    <row r="174" spans="1:8" x14ac:dyDescent="0.25">
      <c r="A174" s="304">
        <v>50</v>
      </c>
      <c r="B174" s="2">
        <v>34</v>
      </c>
      <c r="C174" s="2">
        <v>921</v>
      </c>
      <c r="D174" s="2" t="s">
        <v>98</v>
      </c>
      <c r="E174" s="4" t="s">
        <v>21</v>
      </c>
      <c r="F174" s="6">
        <v>13396234</v>
      </c>
      <c r="G174" s="8">
        <v>0</v>
      </c>
      <c r="H174" s="8">
        <v>0</v>
      </c>
    </row>
    <row r="175" spans="1:8" x14ac:dyDescent="0.25">
      <c r="A175" s="305"/>
      <c r="B175" s="2"/>
      <c r="C175" s="2"/>
      <c r="D175" s="2"/>
      <c r="E175" s="3" t="s">
        <v>34</v>
      </c>
      <c r="F175" s="5">
        <v>11323361</v>
      </c>
      <c r="G175" s="7">
        <v>0</v>
      </c>
      <c r="H175" s="7">
        <v>0</v>
      </c>
    </row>
    <row r="176" spans="1:8" x14ac:dyDescent="0.25">
      <c r="A176" s="305"/>
      <c r="B176" s="2"/>
      <c r="C176" s="2"/>
      <c r="D176" s="2"/>
      <c r="E176" s="3" t="s">
        <v>35</v>
      </c>
      <c r="F176" s="5">
        <v>1003218</v>
      </c>
      <c r="G176" s="7">
        <v>0</v>
      </c>
      <c r="H176" s="7">
        <v>0</v>
      </c>
    </row>
    <row r="177" spans="1:8" x14ac:dyDescent="0.25">
      <c r="A177" s="305"/>
      <c r="B177" s="2"/>
      <c r="C177" s="2"/>
      <c r="D177" s="2"/>
      <c r="E177" s="3" t="s">
        <v>22</v>
      </c>
      <c r="F177" s="5">
        <v>1043605</v>
      </c>
      <c r="G177" s="7">
        <v>0</v>
      </c>
      <c r="H177" s="7">
        <v>0</v>
      </c>
    </row>
    <row r="178" spans="1:8" x14ac:dyDescent="0.25">
      <c r="A178" s="306"/>
      <c r="B178" s="2"/>
      <c r="C178" s="2"/>
      <c r="D178" s="2"/>
      <c r="E178" s="3" t="s">
        <v>23</v>
      </c>
      <c r="F178" s="5">
        <v>26050</v>
      </c>
      <c r="G178" s="7">
        <v>0</v>
      </c>
      <c r="H178" s="7">
        <v>0</v>
      </c>
    </row>
    <row r="179" spans="1:8" s="262" customFormat="1" x14ac:dyDescent="0.25">
      <c r="A179" s="374">
        <v>51</v>
      </c>
      <c r="B179" s="253">
        <v>34</v>
      </c>
      <c r="C179" s="253" t="s">
        <v>137</v>
      </c>
      <c r="D179" s="254" t="s">
        <v>138</v>
      </c>
      <c r="E179" s="255" t="s">
        <v>21</v>
      </c>
      <c r="F179" s="256">
        <v>424760</v>
      </c>
      <c r="G179" s="257">
        <v>0</v>
      </c>
      <c r="H179" s="257">
        <v>0</v>
      </c>
    </row>
    <row r="180" spans="1:8" s="262" customFormat="1" x14ac:dyDescent="0.25">
      <c r="A180" s="375"/>
      <c r="B180" s="253"/>
      <c r="C180" s="253"/>
      <c r="D180" s="254"/>
      <c r="E180" s="258" t="s">
        <v>22</v>
      </c>
      <c r="F180" s="259">
        <v>423436</v>
      </c>
      <c r="G180" s="260">
        <v>0</v>
      </c>
      <c r="H180" s="260">
        <v>0</v>
      </c>
    </row>
    <row r="181" spans="1:8" s="262" customFormat="1" x14ac:dyDescent="0.25">
      <c r="A181" s="376"/>
      <c r="B181" s="253"/>
      <c r="C181" s="253"/>
      <c r="D181" s="254"/>
      <c r="E181" s="258" t="s">
        <v>23</v>
      </c>
      <c r="F181" s="259">
        <v>1324</v>
      </c>
      <c r="G181" s="260">
        <v>0</v>
      </c>
      <c r="H181" s="260">
        <v>0</v>
      </c>
    </row>
    <row r="182" spans="1:8" s="262" customFormat="1" x14ac:dyDescent="0.25">
      <c r="A182" s="374">
        <v>52</v>
      </c>
      <c r="B182" s="253">
        <v>61</v>
      </c>
      <c r="C182" s="253">
        <v>1503</v>
      </c>
      <c r="D182" s="254" t="s">
        <v>99</v>
      </c>
      <c r="E182" s="255" t="s">
        <v>21</v>
      </c>
      <c r="F182" s="256">
        <v>2542777</v>
      </c>
      <c r="G182" s="257">
        <v>0</v>
      </c>
      <c r="H182" s="256">
        <v>1648062</v>
      </c>
    </row>
    <row r="183" spans="1:8" s="262" customFormat="1" x14ac:dyDescent="0.25">
      <c r="A183" s="375"/>
      <c r="B183" s="253"/>
      <c r="C183" s="253"/>
      <c r="D183" s="254"/>
      <c r="E183" s="258" t="s">
        <v>22</v>
      </c>
      <c r="F183" s="259">
        <v>459833</v>
      </c>
      <c r="G183" s="260">
        <v>0</v>
      </c>
      <c r="H183" s="260">
        <v>0</v>
      </c>
    </row>
    <row r="184" spans="1:8" s="262" customFormat="1" x14ac:dyDescent="0.25">
      <c r="A184" s="376"/>
      <c r="B184" s="253"/>
      <c r="C184" s="253"/>
      <c r="D184" s="254"/>
      <c r="E184" s="258" t="s">
        <v>23</v>
      </c>
      <c r="F184" s="259">
        <v>2082944</v>
      </c>
      <c r="G184" s="260">
        <v>0</v>
      </c>
      <c r="H184" s="259">
        <v>1648062</v>
      </c>
    </row>
    <row r="185" spans="1:8" x14ac:dyDescent="0.25">
      <c r="A185" s="304">
        <v>53</v>
      </c>
      <c r="B185" s="2">
        <v>62</v>
      </c>
      <c r="C185" s="2">
        <v>510</v>
      </c>
      <c r="D185" s="2" t="s">
        <v>100</v>
      </c>
      <c r="E185" s="4" t="s">
        <v>21</v>
      </c>
      <c r="F185" s="6">
        <v>1143385</v>
      </c>
      <c r="G185" s="8">
        <v>0</v>
      </c>
      <c r="H185" s="6">
        <v>61114</v>
      </c>
    </row>
    <row r="186" spans="1:8" x14ac:dyDescent="0.25">
      <c r="A186" s="305"/>
      <c r="B186" s="2"/>
      <c r="C186" s="2"/>
      <c r="D186" s="2"/>
      <c r="E186" s="3" t="s">
        <v>35</v>
      </c>
      <c r="F186" s="5">
        <v>1071749</v>
      </c>
      <c r="G186" s="7">
        <v>0</v>
      </c>
      <c r="H186" s="7">
        <v>0</v>
      </c>
    </row>
    <row r="187" spans="1:8" x14ac:dyDescent="0.25">
      <c r="A187" s="306"/>
      <c r="B187" s="2"/>
      <c r="C187" s="2"/>
      <c r="D187" s="2"/>
      <c r="E187" s="3" t="s">
        <v>23</v>
      </c>
      <c r="F187" s="5">
        <v>71636</v>
      </c>
      <c r="G187" s="7">
        <v>0</v>
      </c>
      <c r="H187" s="5">
        <v>61114</v>
      </c>
    </row>
    <row r="188" spans="1:8" s="275" customFormat="1" x14ac:dyDescent="0.25">
      <c r="A188" s="377">
        <v>54</v>
      </c>
      <c r="B188" s="270">
        <v>71</v>
      </c>
      <c r="C188" s="270">
        <v>965</v>
      </c>
      <c r="D188" s="271" t="s">
        <v>102</v>
      </c>
      <c r="E188" s="272" t="s">
        <v>21</v>
      </c>
      <c r="F188" s="273">
        <f>F189+F190</f>
        <v>2353828</v>
      </c>
      <c r="G188" s="274">
        <v>0</v>
      </c>
      <c r="H188" s="273">
        <f>H189+H190</f>
        <v>1032171</v>
      </c>
    </row>
    <row r="189" spans="1:8" s="275" customFormat="1" x14ac:dyDescent="0.25">
      <c r="A189" s="378"/>
      <c r="B189" s="270"/>
      <c r="C189" s="270"/>
      <c r="D189" s="271"/>
      <c r="E189" s="277" t="s">
        <v>22</v>
      </c>
      <c r="F189" s="278">
        <v>916962</v>
      </c>
      <c r="G189" s="279">
        <v>0</v>
      </c>
      <c r="H189" s="279">
        <v>0</v>
      </c>
    </row>
    <row r="190" spans="1:8" s="275" customFormat="1" x14ac:dyDescent="0.25">
      <c r="A190" s="379"/>
      <c r="B190" s="270"/>
      <c r="C190" s="270"/>
      <c r="D190" s="271"/>
      <c r="E190" s="277" t="s">
        <v>23</v>
      </c>
      <c r="F190" s="278">
        <v>1436866</v>
      </c>
      <c r="G190" s="279">
        <v>0</v>
      </c>
      <c r="H190" s="278">
        <v>1032171</v>
      </c>
    </row>
    <row r="191" spans="1:8" s="262" customFormat="1" ht="75" x14ac:dyDescent="0.25">
      <c r="A191" s="374">
        <v>55</v>
      </c>
      <c r="B191" s="253">
        <v>75</v>
      </c>
      <c r="C191" s="253">
        <v>144</v>
      </c>
      <c r="D191" s="254" t="s">
        <v>104</v>
      </c>
      <c r="E191" s="255" t="s">
        <v>21</v>
      </c>
      <c r="F191" s="256">
        <v>7349305</v>
      </c>
      <c r="G191" s="257">
        <v>0</v>
      </c>
      <c r="H191" s="256">
        <v>40121</v>
      </c>
    </row>
    <row r="192" spans="1:8" s="262" customFormat="1" x14ac:dyDescent="0.25">
      <c r="A192" s="375"/>
      <c r="B192" s="253"/>
      <c r="C192" s="253"/>
      <c r="D192" s="254"/>
      <c r="E192" s="258" t="s">
        <v>34</v>
      </c>
      <c r="F192" s="259">
        <v>7303037</v>
      </c>
      <c r="G192" s="260">
        <v>0</v>
      </c>
      <c r="H192" s="260">
        <v>0</v>
      </c>
    </row>
    <row r="193" spans="1:8" s="262" customFormat="1" x14ac:dyDescent="0.25">
      <c r="A193" s="376"/>
      <c r="B193" s="253"/>
      <c r="C193" s="253"/>
      <c r="D193" s="254"/>
      <c r="E193" s="258" t="s">
        <v>23</v>
      </c>
      <c r="F193" s="259">
        <v>46268</v>
      </c>
      <c r="G193" s="260">
        <v>0</v>
      </c>
      <c r="H193" s="259">
        <v>40121</v>
      </c>
    </row>
    <row r="194" spans="1:8" x14ac:dyDescent="0.25">
      <c r="A194" s="304">
        <v>56</v>
      </c>
      <c r="B194" s="2">
        <v>75</v>
      </c>
      <c r="C194" s="2">
        <v>146</v>
      </c>
      <c r="D194" s="2" t="s">
        <v>105</v>
      </c>
      <c r="E194" s="4" t="s">
        <v>21</v>
      </c>
      <c r="F194" s="6">
        <v>4869029</v>
      </c>
      <c r="G194" s="8">
        <v>0</v>
      </c>
      <c r="H194" s="8">
        <v>0</v>
      </c>
    </row>
    <row r="195" spans="1:8" x14ac:dyDescent="0.25">
      <c r="A195" s="305"/>
      <c r="B195" s="2"/>
      <c r="C195" s="2"/>
      <c r="D195" s="2"/>
      <c r="E195" s="3" t="s">
        <v>34</v>
      </c>
      <c r="F195" s="5">
        <v>4068999</v>
      </c>
      <c r="G195" s="7">
        <v>0</v>
      </c>
      <c r="H195" s="7">
        <v>0</v>
      </c>
    </row>
    <row r="196" spans="1:8" x14ac:dyDescent="0.25">
      <c r="A196" s="305"/>
      <c r="B196" s="2"/>
      <c r="C196" s="2"/>
      <c r="D196" s="2"/>
      <c r="E196" s="3" t="s">
        <v>35</v>
      </c>
      <c r="F196" s="5">
        <v>122584</v>
      </c>
      <c r="G196" s="7">
        <v>0</v>
      </c>
      <c r="H196" s="7">
        <v>0</v>
      </c>
    </row>
    <row r="197" spans="1:8" x14ac:dyDescent="0.25">
      <c r="A197" s="305"/>
      <c r="B197" s="2"/>
      <c r="C197" s="2"/>
      <c r="D197" s="2"/>
      <c r="E197" s="3" t="s">
        <v>22</v>
      </c>
      <c r="F197" s="5">
        <v>663831</v>
      </c>
      <c r="G197" s="7">
        <v>0</v>
      </c>
      <c r="H197" s="7">
        <v>0</v>
      </c>
    </row>
    <row r="198" spans="1:8" x14ac:dyDescent="0.25">
      <c r="A198" s="306"/>
      <c r="B198" s="2"/>
      <c r="C198" s="2"/>
      <c r="D198" s="2"/>
      <c r="E198" s="3" t="s">
        <v>23</v>
      </c>
      <c r="F198" s="5">
        <v>13615</v>
      </c>
      <c r="G198" s="7">
        <v>0</v>
      </c>
      <c r="H198" s="7">
        <v>0</v>
      </c>
    </row>
    <row r="199" spans="1:8" x14ac:dyDescent="0.25">
      <c r="A199" s="304">
        <v>57</v>
      </c>
      <c r="B199" s="2">
        <v>75</v>
      </c>
      <c r="C199" s="2">
        <v>962</v>
      </c>
      <c r="D199" s="2" t="s">
        <v>107</v>
      </c>
      <c r="E199" s="4" t="s">
        <v>21</v>
      </c>
      <c r="F199" s="6">
        <v>1565316</v>
      </c>
      <c r="G199" s="8">
        <v>0</v>
      </c>
      <c r="H199" s="8">
        <v>0</v>
      </c>
    </row>
    <row r="200" spans="1:8" x14ac:dyDescent="0.25">
      <c r="A200" s="305"/>
      <c r="B200" s="2"/>
      <c r="C200" s="2"/>
      <c r="D200" s="2"/>
      <c r="E200" s="3" t="s">
        <v>35</v>
      </c>
      <c r="F200" s="5">
        <v>1257216</v>
      </c>
      <c r="G200" s="7">
        <v>0</v>
      </c>
      <c r="H200" s="7">
        <v>0</v>
      </c>
    </row>
    <row r="201" spans="1:8" x14ac:dyDescent="0.25">
      <c r="A201" s="305"/>
      <c r="B201" s="2"/>
      <c r="C201" s="2"/>
      <c r="D201" s="2"/>
      <c r="E201" s="3" t="s">
        <v>22</v>
      </c>
      <c r="F201" s="5">
        <v>307455</v>
      </c>
      <c r="G201" s="7">
        <v>0</v>
      </c>
      <c r="H201" s="7">
        <v>0</v>
      </c>
    </row>
    <row r="202" spans="1:8" x14ac:dyDescent="0.25">
      <c r="A202" s="306"/>
      <c r="B202" s="2"/>
      <c r="C202" s="2"/>
      <c r="D202" s="2"/>
      <c r="E202" s="3" t="s">
        <v>23</v>
      </c>
      <c r="F202" s="7">
        <v>645</v>
      </c>
      <c r="G202" s="7">
        <v>0</v>
      </c>
      <c r="H202" s="7">
        <v>0</v>
      </c>
    </row>
    <row r="203" spans="1:8" s="262" customFormat="1" x14ac:dyDescent="0.25">
      <c r="A203" s="261">
        <v>58</v>
      </c>
      <c r="B203" s="253">
        <v>31</v>
      </c>
      <c r="C203" s="253">
        <v>874</v>
      </c>
      <c r="D203" s="254" t="s">
        <v>148</v>
      </c>
      <c r="E203" s="255" t="s">
        <v>21</v>
      </c>
      <c r="F203" s="256">
        <f>F204+F205</f>
        <v>810211</v>
      </c>
      <c r="G203" s="260"/>
      <c r="H203" s="260"/>
    </row>
    <row r="204" spans="1:8" s="262" customFormat="1" x14ac:dyDescent="0.25">
      <c r="A204" s="261"/>
      <c r="B204" s="253"/>
      <c r="C204" s="253"/>
      <c r="D204" s="254"/>
      <c r="E204" s="258" t="s">
        <v>34</v>
      </c>
      <c r="F204" s="259">
        <v>626606</v>
      </c>
      <c r="G204" s="260"/>
      <c r="H204" s="260"/>
    </row>
    <row r="205" spans="1:8" s="262" customFormat="1" x14ac:dyDescent="0.25">
      <c r="A205" s="261"/>
      <c r="B205" s="269"/>
      <c r="C205" s="253"/>
      <c r="D205" s="254"/>
      <c r="E205" s="258" t="s">
        <v>134</v>
      </c>
      <c r="F205" s="259">
        <v>183605</v>
      </c>
      <c r="G205" s="260"/>
      <c r="H205" s="260"/>
    </row>
    <row r="206" spans="1:8" s="275" customFormat="1" x14ac:dyDescent="0.25">
      <c r="A206" s="280"/>
      <c r="B206" s="281">
        <v>71</v>
      </c>
      <c r="C206" s="282">
        <v>4027</v>
      </c>
      <c r="D206" s="271" t="s">
        <v>150</v>
      </c>
      <c r="E206" s="272" t="s">
        <v>21</v>
      </c>
      <c r="F206" s="273">
        <f>F207+F208+F209</f>
        <v>518158</v>
      </c>
      <c r="G206" s="279"/>
      <c r="H206" s="279"/>
    </row>
    <row r="207" spans="1:8" s="275" customFormat="1" x14ac:dyDescent="0.25">
      <c r="A207" s="283"/>
      <c r="B207" s="281"/>
      <c r="C207" s="282"/>
      <c r="D207" s="271"/>
      <c r="E207" s="284" t="s">
        <v>153</v>
      </c>
      <c r="F207" s="285">
        <v>56873</v>
      </c>
      <c r="G207" s="279"/>
      <c r="H207" s="279"/>
    </row>
    <row r="208" spans="1:8" s="275" customFormat="1" x14ac:dyDescent="0.25">
      <c r="A208" s="283"/>
      <c r="B208" s="281"/>
      <c r="C208" s="282"/>
      <c r="D208" s="271"/>
      <c r="E208" s="284" t="s">
        <v>151</v>
      </c>
      <c r="F208" s="285">
        <v>456576</v>
      </c>
      <c r="G208" s="279"/>
      <c r="H208" s="279"/>
    </row>
    <row r="209" spans="1:8" s="275" customFormat="1" x14ac:dyDescent="0.25">
      <c r="A209" s="286">
        <v>59</v>
      </c>
      <c r="B209" s="281"/>
      <c r="C209" s="282"/>
      <c r="D209" s="271"/>
      <c r="E209" s="277" t="s">
        <v>23</v>
      </c>
      <c r="F209" s="278">
        <v>4709</v>
      </c>
      <c r="G209" s="279"/>
      <c r="H209" s="279"/>
    </row>
    <row r="210" spans="1:8" ht="26.25" x14ac:dyDescent="0.25">
      <c r="A210" s="336">
        <v>60</v>
      </c>
      <c r="B210" s="244">
        <v>31</v>
      </c>
      <c r="C210" s="108" t="s">
        <v>110</v>
      </c>
      <c r="D210" s="109" t="s">
        <v>111</v>
      </c>
      <c r="E210" s="110" t="s">
        <v>21</v>
      </c>
      <c r="F210" s="111">
        <f>F211+F212+F213+F214+F215</f>
        <v>692629995</v>
      </c>
      <c r="G210" s="111">
        <f>G211+G212+G213+G214+G215</f>
        <v>0</v>
      </c>
      <c r="H210" s="111">
        <f>H211+H212+H213+H214+H215</f>
        <v>59511413</v>
      </c>
    </row>
    <row r="211" spans="1:8" x14ac:dyDescent="0.25">
      <c r="A211" s="336"/>
      <c r="B211" s="108"/>
      <c r="C211" s="108"/>
      <c r="D211" s="109"/>
      <c r="E211" s="112" t="s">
        <v>34</v>
      </c>
      <c r="F211" s="113">
        <v>417239054</v>
      </c>
      <c r="G211" s="113">
        <v>0</v>
      </c>
      <c r="H211" s="113">
        <v>0</v>
      </c>
    </row>
    <row r="212" spans="1:8" x14ac:dyDescent="0.25">
      <c r="A212" s="336"/>
      <c r="B212" s="108"/>
      <c r="C212" s="108"/>
      <c r="D212" s="109"/>
      <c r="E212" s="112" t="s">
        <v>131</v>
      </c>
      <c r="F212" s="113">
        <v>0</v>
      </c>
      <c r="G212" s="113">
        <v>0</v>
      </c>
      <c r="H212" s="113">
        <v>0</v>
      </c>
    </row>
    <row r="213" spans="1:8" x14ac:dyDescent="0.25">
      <c r="A213" s="336"/>
      <c r="B213" s="108"/>
      <c r="C213" s="108"/>
      <c r="D213" s="109"/>
      <c r="E213" s="112" t="s">
        <v>35</v>
      </c>
      <c r="F213" s="113">
        <v>48654430</v>
      </c>
      <c r="G213" s="113">
        <v>0</v>
      </c>
      <c r="H213" s="113">
        <v>0</v>
      </c>
    </row>
    <row r="214" spans="1:8" x14ac:dyDescent="0.25">
      <c r="A214" s="336"/>
      <c r="B214" s="108"/>
      <c r="C214" s="108"/>
      <c r="D214" s="109"/>
      <c r="E214" s="112" t="s">
        <v>22</v>
      </c>
      <c r="F214" s="113">
        <v>131769415</v>
      </c>
      <c r="G214" s="113">
        <v>0</v>
      </c>
      <c r="H214" s="113">
        <v>0</v>
      </c>
    </row>
    <row r="215" spans="1:8" x14ac:dyDescent="0.25">
      <c r="A215" s="336"/>
      <c r="B215" s="115"/>
      <c r="C215" s="115"/>
      <c r="D215" s="109"/>
      <c r="E215" s="112" t="s">
        <v>23</v>
      </c>
      <c r="F215" s="113">
        <v>94967096</v>
      </c>
      <c r="G215" s="113">
        <v>0</v>
      </c>
      <c r="H215" s="113">
        <v>59511413</v>
      </c>
    </row>
    <row r="216" spans="1:8" s="262" customFormat="1" x14ac:dyDescent="0.25">
      <c r="A216" s="373">
        <v>61</v>
      </c>
      <c r="B216" s="263">
        <v>31</v>
      </c>
      <c r="C216" s="263">
        <v>2363</v>
      </c>
      <c r="D216" s="264" t="s">
        <v>112</v>
      </c>
      <c r="E216" s="265" t="s">
        <v>21</v>
      </c>
      <c r="F216" s="266">
        <f>F217+F218+F219</f>
        <v>93223495</v>
      </c>
      <c r="G216" s="266">
        <f>G217+G218+G219</f>
        <v>5</v>
      </c>
      <c r="H216" s="266">
        <f>H217+H219+H218</f>
        <v>40470091</v>
      </c>
    </row>
    <row r="217" spans="1:8" s="262" customFormat="1" x14ac:dyDescent="0.25">
      <c r="A217" s="373"/>
      <c r="B217" s="263"/>
      <c r="C217" s="263"/>
      <c r="D217" s="264"/>
      <c r="E217" s="267" t="s">
        <v>35</v>
      </c>
      <c r="F217" s="268">
        <v>6534821</v>
      </c>
      <c r="G217" s="268">
        <v>5</v>
      </c>
      <c r="H217" s="268">
        <v>0</v>
      </c>
    </row>
    <row r="218" spans="1:8" s="262" customFormat="1" x14ac:dyDescent="0.25">
      <c r="A218" s="373"/>
      <c r="B218" s="263"/>
      <c r="C218" s="263"/>
      <c r="D218" s="264"/>
      <c r="E218" s="267" t="s">
        <v>22</v>
      </c>
      <c r="F218" s="268">
        <v>32079018</v>
      </c>
      <c r="G218" s="268">
        <v>0</v>
      </c>
      <c r="H218" s="268">
        <v>0</v>
      </c>
    </row>
    <row r="219" spans="1:8" s="262" customFormat="1" x14ac:dyDescent="0.25">
      <c r="A219" s="373"/>
      <c r="B219" s="263"/>
      <c r="C219" s="263"/>
      <c r="D219" s="264"/>
      <c r="E219" s="267" t="s">
        <v>23</v>
      </c>
      <c r="F219" s="268">
        <v>54609656</v>
      </c>
      <c r="G219" s="268">
        <v>0</v>
      </c>
      <c r="H219" s="268">
        <v>40470091</v>
      </c>
    </row>
  </sheetData>
  <autoFilter ref="E1:E219"/>
  <mergeCells count="62">
    <mergeCell ref="A1:H1"/>
    <mergeCell ref="A2:H2"/>
    <mergeCell ref="A3:H3"/>
    <mergeCell ref="A7:A9"/>
    <mergeCell ref="A79:A83"/>
    <mergeCell ref="A60:A62"/>
    <mergeCell ref="A10:A12"/>
    <mergeCell ref="A22:A24"/>
    <mergeCell ref="A29:A32"/>
    <mergeCell ref="A33:A35"/>
    <mergeCell ref="A13:A16"/>
    <mergeCell ref="A17:A21"/>
    <mergeCell ref="A25:A28"/>
    <mergeCell ref="A44:A48"/>
    <mergeCell ref="A75:A78"/>
    <mergeCell ref="A36:A38"/>
    <mergeCell ref="A122:A125"/>
    <mergeCell ref="A158:A159"/>
    <mergeCell ref="A160:A162"/>
    <mergeCell ref="A145:A147"/>
    <mergeCell ref="A148:A152"/>
    <mergeCell ref="A156:A157"/>
    <mergeCell ref="A126:A129"/>
    <mergeCell ref="A96:A98"/>
    <mergeCell ref="A104:A107"/>
    <mergeCell ref="A108:A110"/>
    <mergeCell ref="A116:A118"/>
    <mergeCell ref="A119:A120"/>
    <mergeCell ref="A39:A40"/>
    <mergeCell ref="A41:A43"/>
    <mergeCell ref="A49:A51"/>
    <mergeCell ref="A52:A55"/>
    <mergeCell ref="A56:A59"/>
    <mergeCell ref="A71:A74"/>
    <mergeCell ref="A63:A65"/>
    <mergeCell ref="A66:A68"/>
    <mergeCell ref="A69:A70"/>
    <mergeCell ref="A210:A215"/>
    <mergeCell ref="A84:A87"/>
    <mergeCell ref="A88:A91"/>
    <mergeCell ref="A163:A164"/>
    <mergeCell ref="A165:A166"/>
    <mergeCell ref="A174:A178"/>
    <mergeCell ref="A92:A95"/>
    <mergeCell ref="A99:A103"/>
    <mergeCell ref="A111:A115"/>
    <mergeCell ref="A133:A135"/>
    <mergeCell ref="A136:A139"/>
    <mergeCell ref="A140:A142"/>
    <mergeCell ref="A216:A219"/>
    <mergeCell ref="A130:A132"/>
    <mergeCell ref="A143:A144"/>
    <mergeCell ref="A153:A155"/>
    <mergeCell ref="A167:A170"/>
    <mergeCell ref="A171:A173"/>
    <mergeCell ref="A185:A187"/>
    <mergeCell ref="A194:A198"/>
    <mergeCell ref="A179:A181"/>
    <mergeCell ref="A182:A184"/>
    <mergeCell ref="A188:A190"/>
    <mergeCell ref="A191:A193"/>
    <mergeCell ref="A199:A202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69" workbookViewId="0">
      <selection activeCell="B7" sqref="A7:XFD9"/>
    </sheetView>
  </sheetViews>
  <sheetFormatPr defaultRowHeight="15" x14ac:dyDescent="0.25"/>
  <cols>
    <col min="1" max="1" width="6.85546875" style="287" customWidth="1"/>
    <col min="2" max="2" width="8" style="287" customWidth="1"/>
    <col min="3" max="3" width="6.5703125" style="287" customWidth="1"/>
    <col min="4" max="4" width="36.5703125" style="164" bestFit="1" customWidth="1"/>
    <col min="5" max="5" width="16.5703125" style="287" bestFit="1" customWidth="1"/>
    <col min="6" max="6" width="13.5703125" style="287" bestFit="1" customWidth="1"/>
    <col min="7" max="7" width="14.85546875" style="287" bestFit="1" customWidth="1"/>
    <col min="8" max="8" width="22.140625" style="287" bestFit="1" customWidth="1"/>
    <col min="9" max="16384" width="9.140625" style="287"/>
  </cols>
  <sheetData>
    <row r="1" spans="1:8" ht="18" customHeight="1" x14ac:dyDescent="0.25">
      <c r="A1" s="380" t="s">
        <v>0</v>
      </c>
      <c r="B1" s="381"/>
      <c r="C1" s="381"/>
      <c r="D1" s="381"/>
      <c r="E1" s="381"/>
      <c r="F1" s="381"/>
      <c r="G1" s="381"/>
      <c r="H1" s="381"/>
    </row>
    <row r="2" spans="1:8" ht="18" customHeight="1" x14ac:dyDescent="0.25">
      <c r="A2" s="380" t="s">
        <v>1</v>
      </c>
      <c r="B2" s="381"/>
      <c r="C2" s="381"/>
      <c r="D2" s="381"/>
      <c r="E2" s="381"/>
      <c r="F2" s="381"/>
      <c r="G2" s="381"/>
      <c r="H2" s="381"/>
    </row>
    <row r="3" spans="1:8" ht="18" customHeight="1" x14ac:dyDescent="0.25">
      <c r="A3" s="380" t="s">
        <v>152</v>
      </c>
      <c r="B3" s="381"/>
      <c r="C3" s="381"/>
      <c r="D3" s="381"/>
      <c r="E3" s="381"/>
      <c r="F3" s="381"/>
      <c r="G3" s="381"/>
      <c r="H3" s="381"/>
    </row>
    <row r="4" spans="1:8" x14ac:dyDescent="0.25">
      <c r="A4" s="288"/>
      <c r="B4" s="289"/>
      <c r="C4" s="289"/>
      <c r="D4" s="290"/>
      <c r="E4" s="289"/>
      <c r="F4" s="289"/>
      <c r="G4" s="289"/>
      <c r="H4" s="289"/>
    </row>
    <row r="5" spans="1:8" ht="38.25" x14ac:dyDescent="0.25">
      <c r="A5" s="100" t="s">
        <v>3</v>
      </c>
      <c r="B5" s="100" t="s">
        <v>4</v>
      </c>
      <c r="C5" s="100" t="s">
        <v>5</v>
      </c>
      <c r="D5" s="100" t="s">
        <v>6</v>
      </c>
      <c r="E5" s="100" t="s">
        <v>7</v>
      </c>
      <c r="F5" s="100" t="s">
        <v>8</v>
      </c>
      <c r="G5" s="100" t="s">
        <v>9</v>
      </c>
      <c r="H5" s="100" t="s">
        <v>10</v>
      </c>
    </row>
    <row r="6" spans="1:8" x14ac:dyDescent="0.25">
      <c r="A6" s="100" t="s">
        <v>11</v>
      </c>
      <c r="B6" s="100" t="s">
        <v>12</v>
      </c>
      <c r="C6" s="100" t="s">
        <v>13</v>
      </c>
      <c r="D6" s="100" t="s">
        <v>14</v>
      </c>
      <c r="E6" s="100" t="s">
        <v>15</v>
      </c>
      <c r="F6" s="100" t="s">
        <v>16</v>
      </c>
      <c r="G6" s="100" t="s">
        <v>17</v>
      </c>
      <c r="H6" s="100" t="s">
        <v>18</v>
      </c>
    </row>
    <row r="7" spans="1:8" x14ac:dyDescent="0.25">
      <c r="A7" s="341">
        <v>1</v>
      </c>
      <c r="B7" s="101">
        <v>0</v>
      </c>
      <c r="C7" s="101">
        <v>2381</v>
      </c>
      <c r="D7" s="126" t="s">
        <v>142</v>
      </c>
      <c r="E7" s="102" t="s">
        <v>21</v>
      </c>
      <c r="F7" s="103">
        <v>538727</v>
      </c>
      <c r="G7" s="104">
        <v>0</v>
      </c>
      <c r="H7" s="104">
        <v>0</v>
      </c>
    </row>
    <row r="8" spans="1:8" x14ac:dyDescent="0.25">
      <c r="A8" s="342"/>
      <c r="B8" s="101"/>
      <c r="C8" s="101"/>
      <c r="D8" s="126"/>
      <c r="E8" s="105" t="s">
        <v>35</v>
      </c>
      <c r="F8" s="106">
        <v>526606</v>
      </c>
      <c r="G8" s="107">
        <v>0</v>
      </c>
      <c r="H8" s="107">
        <v>0</v>
      </c>
    </row>
    <row r="9" spans="1:8" x14ac:dyDescent="0.25">
      <c r="A9" s="343"/>
      <c r="B9" s="101"/>
      <c r="C9" s="101"/>
      <c r="D9" s="126"/>
      <c r="E9" s="105" t="s">
        <v>22</v>
      </c>
      <c r="F9" s="106">
        <v>12121</v>
      </c>
      <c r="G9" s="107">
        <v>0</v>
      </c>
      <c r="H9" s="107">
        <v>0</v>
      </c>
    </row>
    <row r="10" spans="1:8" ht="26.25" x14ac:dyDescent="0.25">
      <c r="A10" s="341">
        <v>2</v>
      </c>
      <c r="B10" s="101">
        <v>11</v>
      </c>
      <c r="C10" s="101">
        <v>2303</v>
      </c>
      <c r="D10" s="126" t="s">
        <v>20</v>
      </c>
      <c r="E10" s="102" t="s">
        <v>21</v>
      </c>
      <c r="F10" s="103">
        <v>948917</v>
      </c>
      <c r="G10" s="104">
        <v>0</v>
      </c>
      <c r="H10" s="103">
        <v>18151</v>
      </c>
    </row>
    <row r="11" spans="1:8" x14ac:dyDescent="0.25">
      <c r="A11" s="342"/>
      <c r="B11" s="101"/>
      <c r="C11" s="101"/>
      <c r="D11" s="126"/>
      <c r="E11" s="105" t="s">
        <v>22</v>
      </c>
      <c r="F11" s="106">
        <v>808086</v>
      </c>
      <c r="G11" s="107">
        <v>0</v>
      </c>
      <c r="H11" s="107">
        <v>0</v>
      </c>
    </row>
    <row r="12" spans="1:8" x14ac:dyDescent="0.25">
      <c r="A12" s="343"/>
      <c r="B12" s="101"/>
      <c r="C12" s="101"/>
      <c r="D12" s="126"/>
      <c r="E12" s="105" t="s">
        <v>23</v>
      </c>
      <c r="F12" s="106">
        <v>140831</v>
      </c>
      <c r="G12" s="107">
        <v>0</v>
      </c>
      <c r="H12" s="106">
        <v>18151</v>
      </c>
    </row>
    <row r="13" spans="1:8" ht="26.25" x14ac:dyDescent="0.25">
      <c r="A13" s="341">
        <v>3</v>
      </c>
      <c r="B13" s="101">
        <v>13</v>
      </c>
      <c r="C13" s="101">
        <v>4279</v>
      </c>
      <c r="D13" s="126" t="s">
        <v>25</v>
      </c>
      <c r="E13" s="102" t="s">
        <v>21</v>
      </c>
      <c r="F13" s="103">
        <v>4562073</v>
      </c>
      <c r="G13" s="104">
        <v>0</v>
      </c>
      <c r="H13" s="103">
        <v>2218931</v>
      </c>
    </row>
    <row r="14" spans="1:8" x14ac:dyDescent="0.25">
      <c r="A14" s="342"/>
      <c r="B14" s="101"/>
      <c r="C14" s="101"/>
      <c r="D14" s="126"/>
      <c r="E14" s="105" t="s">
        <v>22</v>
      </c>
      <c r="F14" s="106">
        <v>1839743</v>
      </c>
      <c r="G14" s="107">
        <v>0</v>
      </c>
      <c r="H14" s="106">
        <v>479790</v>
      </c>
    </row>
    <row r="15" spans="1:8" x14ac:dyDescent="0.25">
      <c r="A15" s="343"/>
      <c r="B15" s="101"/>
      <c r="C15" s="101"/>
      <c r="D15" s="126"/>
      <c r="E15" s="105" t="s">
        <v>23</v>
      </c>
      <c r="F15" s="106">
        <v>2722330</v>
      </c>
      <c r="G15" s="107">
        <v>0</v>
      </c>
      <c r="H15" s="106">
        <v>1739141</v>
      </c>
    </row>
    <row r="16" spans="1:8" x14ac:dyDescent="0.25">
      <c r="A16" s="341">
        <v>4</v>
      </c>
      <c r="B16" s="101">
        <v>14</v>
      </c>
      <c r="C16" s="101">
        <v>4269</v>
      </c>
      <c r="D16" s="126" t="s">
        <v>30</v>
      </c>
      <c r="E16" s="102" t="s">
        <v>21</v>
      </c>
      <c r="F16" s="103">
        <v>1395823</v>
      </c>
      <c r="G16" s="104">
        <v>0</v>
      </c>
      <c r="H16" s="104">
        <v>0</v>
      </c>
    </row>
    <row r="17" spans="1:8" x14ac:dyDescent="0.25">
      <c r="A17" s="342"/>
      <c r="B17" s="101"/>
      <c r="C17" s="101"/>
      <c r="D17" s="126"/>
      <c r="E17" s="105" t="s">
        <v>22</v>
      </c>
      <c r="F17" s="106">
        <v>983575</v>
      </c>
      <c r="G17" s="107">
        <v>0</v>
      </c>
      <c r="H17" s="107">
        <v>0</v>
      </c>
    </row>
    <row r="18" spans="1:8" x14ac:dyDescent="0.25">
      <c r="A18" s="343"/>
      <c r="B18" s="101"/>
      <c r="C18" s="101"/>
      <c r="D18" s="126"/>
      <c r="E18" s="105" t="s">
        <v>23</v>
      </c>
      <c r="F18" s="106">
        <v>412248</v>
      </c>
      <c r="G18" s="107">
        <v>0</v>
      </c>
      <c r="H18" s="107">
        <v>0</v>
      </c>
    </row>
    <row r="19" spans="1:8" ht="26.25" x14ac:dyDescent="0.25">
      <c r="A19" s="341">
        <v>5</v>
      </c>
      <c r="B19" s="101">
        <v>15</v>
      </c>
      <c r="C19" s="101">
        <v>2033</v>
      </c>
      <c r="D19" s="126" t="s">
        <v>31</v>
      </c>
      <c r="E19" s="102" t="s">
        <v>21</v>
      </c>
      <c r="F19" s="103">
        <v>1117507</v>
      </c>
      <c r="G19" s="104">
        <v>0</v>
      </c>
      <c r="H19" s="103">
        <v>245706</v>
      </c>
    </row>
    <row r="20" spans="1:8" x14ac:dyDescent="0.25">
      <c r="A20" s="342"/>
      <c r="B20" s="101"/>
      <c r="C20" s="101"/>
      <c r="D20" s="126"/>
      <c r="E20" s="105" t="s">
        <v>35</v>
      </c>
      <c r="F20" s="106">
        <v>298575</v>
      </c>
      <c r="G20" s="107">
        <v>0</v>
      </c>
      <c r="H20" s="107">
        <v>0</v>
      </c>
    </row>
    <row r="21" spans="1:8" x14ac:dyDescent="0.25">
      <c r="A21" s="342"/>
      <c r="B21" s="101"/>
      <c r="C21" s="101"/>
      <c r="D21" s="126"/>
      <c r="E21" s="105" t="s">
        <v>22</v>
      </c>
      <c r="F21" s="106">
        <v>360454</v>
      </c>
      <c r="G21" s="107">
        <v>0</v>
      </c>
      <c r="H21" s="107">
        <v>0</v>
      </c>
    </row>
    <row r="22" spans="1:8" x14ac:dyDescent="0.25">
      <c r="A22" s="343"/>
      <c r="B22" s="101"/>
      <c r="C22" s="101"/>
      <c r="D22" s="126"/>
      <c r="E22" s="105" t="s">
        <v>23</v>
      </c>
      <c r="F22" s="106">
        <v>458478</v>
      </c>
      <c r="G22" s="107">
        <v>0</v>
      </c>
      <c r="H22" s="106">
        <v>245706</v>
      </c>
    </row>
    <row r="23" spans="1:8" ht="26.25" x14ac:dyDescent="0.25">
      <c r="A23" s="341">
        <v>6</v>
      </c>
      <c r="B23" s="101">
        <v>15</v>
      </c>
      <c r="C23" s="101">
        <v>901</v>
      </c>
      <c r="D23" s="126" t="s">
        <v>33</v>
      </c>
      <c r="E23" s="102" t="s">
        <v>21</v>
      </c>
      <c r="F23" s="103">
        <v>52807804</v>
      </c>
      <c r="G23" s="104">
        <v>0</v>
      </c>
      <c r="H23" s="103">
        <v>20218239</v>
      </c>
    </row>
    <row r="24" spans="1:8" x14ac:dyDescent="0.25">
      <c r="A24" s="342"/>
      <c r="B24" s="101"/>
      <c r="C24" s="101"/>
      <c r="D24" s="126"/>
      <c r="E24" s="105" t="s">
        <v>34</v>
      </c>
      <c r="F24" s="106">
        <v>16844763</v>
      </c>
      <c r="G24" s="107">
        <v>0</v>
      </c>
      <c r="H24" s="107">
        <v>0</v>
      </c>
    </row>
    <row r="25" spans="1:8" x14ac:dyDescent="0.25">
      <c r="A25" s="342"/>
      <c r="B25" s="101"/>
      <c r="C25" s="101"/>
      <c r="D25" s="126"/>
      <c r="E25" s="105" t="s">
        <v>35</v>
      </c>
      <c r="F25" s="106">
        <v>320861</v>
      </c>
      <c r="G25" s="107">
        <v>0</v>
      </c>
      <c r="H25" s="106">
        <v>22621</v>
      </c>
    </row>
    <row r="26" spans="1:8" x14ac:dyDescent="0.25">
      <c r="A26" s="342"/>
      <c r="B26" s="101"/>
      <c r="C26" s="101"/>
      <c r="D26" s="126"/>
      <c r="E26" s="105" t="s">
        <v>22</v>
      </c>
      <c r="F26" s="106">
        <v>8685279</v>
      </c>
      <c r="G26" s="107">
        <v>0</v>
      </c>
      <c r="H26" s="106">
        <v>334630</v>
      </c>
    </row>
    <row r="27" spans="1:8" x14ac:dyDescent="0.25">
      <c r="A27" s="343"/>
      <c r="B27" s="101"/>
      <c r="C27" s="101"/>
      <c r="D27" s="126"/>
      <c r="E27" s="105" t="s">
        <v>23</v>
      </c>
      <c r="F27" s="106">
        <v>26956901</v>
      </c>
      <c r="G27" s="107">
        <v>0</v>
      </c>
      <c r="H27" s="106">
        <v>19860988</v>
      </c>
    </row>
    <row r="28" spans="1:8" x14ac:dyDescent="0.25">
      <c r="A28" s="341">
        <v>7</v>
      </c>
      <c r="B28" s="101">
        <v>16</v>
      </c>
      <c r="C28" s="101">
        <v>2525</v>
      </c>
      <c r="D28" s="126" t="s">
        <v>36</v>
      </c>
      <c r="E28" s="102" t="s">
        <v>21</v>
      </c>
      <c r="F28" s="103">
        <v>1899688</v>
      </c>
      <c r="G28" s="104">
        <v>0</v>
      </c>
      <c r="H28" s="104">
        <v>0</v>
      </c>
    </row>
    <row r="29" spans="1:8" x14ac:dyDescent="0.25">
      <c r="A29" s="342"/>
      <c r="B29" s="101"/>
      <c r="C29" s="101"/>
      <c r="D29" s="126"/>
      <c r="E29" s="105" t="s">
        <v>22</v>
      </c>
      <c r="F29" s="106">
        <v>1865547</v>
      </c>
      <c r="G29" s="107">
        <v>0</v>
      </c>
      <c r="H29" s="107">
        <v>0</v>
      </c>
    </row>
    <row r="30" spans="1:8" x14ac:dyDescent="0.25">
      <c r="A30" s="343"/>
      <c r="B30" s="101"/>
      <c r="C30" s="101"/>
      <c r="D30" s="126"/>
      <c r="E30" s="105" t="s">
        <v>23</v>
      </c>
      <c r="F30" s="106">
        <v>34141</v>
      </c>
      <c r="G30" s="107">
        <v>0</v>
      </c>
      <c r="H30" s="107">
        <v>0</v>
      </c>
    </row>
    <row r="31" spans="1:8" x14ac:dyDescent="0.25">
      <c r="A31" s="341">
        <v>8</v>
      </c>
      <c r="B31" s="101">
        <v>18</v>
      </c>
      <c r="C31" s="101">
        <v>4112</v>
      </c>
      <c r="D31" s="126" t="s">
        <v>37</v>
      </c>
      <c r="E31" s="102" t="s">
        <v>21</v>
      </c>
      <c r="F31" s="103">
        <v>14901399</v>
      </c>
      <c r="G31" s="104">
        <v>0</v>
      </c>
      <c r="H31" s="103">
        <v>8626883</v>
      </c>
    </row>
    <row r="32" spans="1:8" x14ac:dyDescent="0.25">
      <c r="A32" s="342"/>
      <c r="B32" s="101"/>
      <c r="C32" s="101"/>
      <c r="D32" s="126"/>
      <c r="E32" s="105" t="s">
        <v>34</v>
      </c>
      <c r="F32" s="106">
        <v>249330</v>
      </c>
      <c r="G32" s="107">
        <v>0</v>
      </c>
      <c r="H32" s="107">
        <v>0</v>
      </c>
    </row>
    <row r="33" spans="1:8" x14ac:dyDescent="0.25">
      <c r="A33" s="342"/>
      <c r="B33" s="101"/>
      <c r="C33" s="101"/>
      <c r="D33" s="126"/>
      <c r="E33" s="105" t="s">
        <v>22</v>
      </c>
      <c r="F33" s="106">
        <v>3570408</v>
      </c>
      <c r="G33" s="107">
        <v>0</v>
      </c>
      <c r="H33" s="107">
        <v>0</v>
      </c>
    </row>
    <row r="34" spans="1:8" x14ac:dyDescent="0.25">
      <c r="A34" s="343"/>
      <c r="B34" s="101"/>
      <c r="C34" s="101"/>
      <c r="D34" s="126"/>
      <c r="E34" s="105" t="s">
        <v>23</v>
      </c>
      <c r="F34" s="106">
        <v>11081661</v>
      </c>
      <c r="G34" s="107">
        <v>0</v>
      </c>
      <c r="H34" s="106">
        <v>8626883</v>
      </c>
    </row>
    <row r="35" spans="1:8" x14ac:dyDescent="0.25">
      <c r="A35" s="341">
        <v>9</v>
      </c>
      <c r="B35" s="101">
        <v>31</v>
      </c>
      <c r="C35" s="101">
        <v>2548</v>
      </c>
      <c r="D35" s="126" t="s">
        <v>38</v>
      </c>
      <c r="E35" s="102" t="s">
        <v>21</v>
      </c>
      <c r="F35" s="103">
        <v>2793274</v>
      </c>
      <c r="G35" s="104">
        <v>0</v>
      </c>
      <c r="H35" s="103">
        <v>1088</v>
      </c>
    </row>
    <row r="36" spans="1:8" x14ac:dyDescent="0.25">
      <c r="A36" s="342"/>
      <c r="B36" s="101"/>
      <c r="C36" s="101"/>
      <c r="D36" s="126"/>
      <c r="E36" s="105" t="s">
        <v>35</v>
      </c>
      <c r="F36" s="106">
        <v>344364</v>
      </c>
      <c r="G36" s="107">
        <v>0</v>
      </c>
      <c r="H36" s="107">
        <v>0</v>
      </c>
    </row>
    <row r="37" spans="1:8" x14ac:dyDescent="0.25">
      <c r="A37" s="342"/>
      <c r="B37" s="101"/>
      <c r="C37" s="101"/>
      <c r="D37" s="126"/>
      <c r="E37" s="105" t="s">
        <v>22</v>
      </c>
      <c r="F37" s="106">
        <v>2281430</v>
      </c>
      <c r="G37" s="107">
        <v>0</v>
      </c>
      <c r="H37" s="106">
        <v>1088</v>
      </c>
    </row>
    <row r="38" spans="1:8" x14ac:dyDescent="0.25">
      <c r="A38" s="343"/>
      <c r="B38" s="101"/>
      <c r="C38" s="101"/>
      <c r="D38" s="126"/>
      <c r="E38" s="105" t="s">
        <v>23</v>
      </c>
      <c r="F38" s="106">
        <v>167480</v>
      </c>
      <c r="G38" s="107">
        <v>0</v>
      </c>
      <c r="H38" s="107">
        <v>0</v>
      </c>
    </row>
    <row r="39" spans="1:8" ht="26.25" x14ac:dyDescent="0.25">
      <c r="A39" s="341">
        <v>10</v>
      </c>
      <c r="B39" s="101">
        <v>31</v>
      </c>
      <c r="C39" s="101">
        <v>2551</v>
      </c>
      <c r="D39" s="126" t="s">
        <v>40</v>
      </c>
      <c r="E39" s="102" t="s">
        <v>21</v>
      </c>
      <c r="F39" s="103">
        <v>3164365</v>
      </c>
      <c r="G39" s="104">
        <v>0</v>
      </c>
      <c r="H39" s="104">
        <v>0</v>
      </c>
    </row>
    <row r="40" spans="1:8" x14ac:dyDescent="0.25">
      <c r="A40" s="342"/>
      <c r="B40" s="101"/>
      <c r="C40" s="101"/>
      <c r="D40" s="126"/>
      <c r="E40" s="105" t="s">
        <v>34</v>
      </c>
      <c r="F40" s="106">
        <v>33870</v>
      </c>
      <c r="G40" s="107">
        <v>0</v>
      </c>
      <c r="H40" s="107">
        <v>0</v>
      </c>
    </row>
    <row r="41" spans="1:8" x14ac:dyDescent="0.25">
      <c r="A41" s="343"/>
      <c r="B41" s="101"/>
      <c r="C41" s="101"/>
      <c r="D41" s="126"/>
      <c r="E41" s="105" t="s">
        <v>22</v>
      </c>
      <c r="F41" s="106">
        <v>3130495</v>
      </c>
      <c r="G41" s="107">
        <v>0</v>
      </c>
      <c r="H41" s="107">
        <v>0</v>
      </c>
    </row>
    <row r="42" spans="1:8" x14ac:dyDescent="0.25">
      <c r="A42" s="341">
        <v>11</v>
      </c>
      <c r="B42" s="101">
        <v>31</v>
      </c>
      <c r="C42" s="101">
        <v>2554</v>
      </c>
      <c r="D42" s="126" t="s">
        <v>41</v>
      </c>
      <c r="E42" s="102" t="s">
        <v>21</v>
      </c>
      <c r="F42" s="103">
        <v>370214</v>
      </c>
      <c r="G42" s="104">
        <v>0</v>
      </c>
      <c r="H42" s="104">
        <v>0</v>
      </c>
    </row>
    <row r="43" spans="1:8" x14ac:dyDescent="0.25">
      <c r="A43" s="342"/>
      <c r="B43" s="101"/>
      <c r="C43" s="101"/>
      <c r="D43" s="126"/>
      <c r="E43" s="105" t="s">
        <v>22</v>
      </c>
      <c r="F43" s="106">
        <v>350462</v>
      </c>
      <c r="G43" s="107">
        <v>0</v>
      </c>
      <c r="H43" s="107">
        <v>0</v>
      </c>
    </row>
    <row r="44" spans="1:8" x14ac:dyDescent="0.25">
      <c r="A44" s="343"/>
      <c r="B44" s="101"/>
      <c r="C44" s="101"/>
      <c r="D44" s="126"/>
      <c r="E44" s="105" t="s">
        <v>23</v>
      </c>
      <c r="F44" s="106">
        <v>19752</v>
      </c>
      <c r="G44" s="107">
        <v>0</v>
      </c>
      <c r="H44" s="107">
        <v>0</v>
      </c>
    </row>
    <row r="45" spans="1:8" ht="26.25" x14ac:dyDescent="0.25">
      <c r="A45" s="341">
        <v>12</v>
      </c>
      <c r="B45" s="101">
        <v>31</v>
      </c>
      <c r="C45" s="101">
        <v>2557</v>
      </c>
      <c r="D45" s="126" t="s">
        <v>40</v>
      </c>
      <c r="E45" s="102" t="s">
        <v>21</v>
      </c>
      <c r="F45" s="103">
        <v>1016828</v>
      </c>
      <c r="G45" s="104">
        <v>0</v>
      </c>
      <c r="H45" s="104">
        <v>0</v>
      </c>
    </row>
    <row r="46" spans="1:8" x14ac:dyDescent="0.25">
      <c r="A46" s="343"/>
      <c r="B46" s="101"/>
      <c r="C46" s="101"/>
      <c r="D46" s="126"/>
      <c r="E46" s="105" t="s">
        <v>22</v>
      </c>
      <c r="F46" s="106">
        <v>1016828</v>
      </c>
      <c r="G46" s="107">
        <v>0</v>
      </c>
      <c r="H46" s="107">
        <v>0</v>
      </c>
    </row>
    <row r="47" spans="1:8" ht="26.25" x14ac:dyDescent="0.25">
      <c r="A47" s="341">
        <v>13</v>
      </c>
      <c r="B47" s="101">
        <v>31</v>
      </c>
      <c r="C47" s="101">
        <v>2558</v>
      </c>
      <c r="D47" s="126" t="s">
        <v>42</v>
      </c>
      <c r="E47" s="102" t="s">
        <v>21</v>
      </c>
      <c r="F47" s="103">
        <v>3582728</v>
      </c>
      <c r="G47" s="104">
        <v>0</v>
      </c>
      <c r="H47" s="104">
        <v>0</v>
      </c>
    </row>
    <row r="48" spans="1:8" x14ac:dyDescent="0.25">
      <c r="A48" s="342"/>
      <c r="B48" s="101"/>
      <c r="C48" s="101"/>
      <c r="D48" s="126"/>
      <c r="E48" s="105" t="s">
        <v>34</v>
      </c>
      <c r="F48" s="106">
        <v>3540011</v>
      </c>
      <c r="G48" s="107">
        <v>0</v>
      </c>
      <c r="H48" s="107">
        <v>0</v>
      </c>
    </row>
    <row r="49" spans="1:8" x14ac:dyDescent="0.25">
      <c r="A49" s="343"/>
      <c r="B49" s="101"/>
      <c r="C49" s="101"/>
      <c r="D49" s="126"/>
      <c r="E49" s="105" t="s">
        <v>22</v>
      </c>
      <c r="F49" s="106">
        <v>42717</v>
      </c>
      <c r="G49" s="107">
        <v>0</v>
      </c>
      <c r="H49" s="107">
        <v>0</v>
      </c>
    </row>
    <row r="50" spans="1:8" x14ac:dyDescent="0.25">
      <c r="A50" s="341">
        <v>14</v>
      </c>
      <c r="B50" s="101">
        <v>31</v>
      </c>
      <c r="C50" s="101">
        <v>2562</v>
      </c>
      <c r="D50" s="126" t="s">
        <v>43</v>
      </c>
      <c r="E50" s="102" t="s">
        <v>21</v>
      </c>
      <c r="F50" s="103">
        <v>5875124</v>
      </c>
      <c r="G50" s="104">
        <v>0</v>
      </c>
      <c r="H50" s="103">
        <v>309894</v>
      </c>
    </row>
    <row r="51" spans="1:8" x14ac:dyDescent="0.25">
      <c r="A51" s="342"/>
      <c r="B51" s="101"/>
      <c r="C51" s="101"/>
      <c r="D51" s="126"/>
      <c r="E51" s="105" t="s">
        <v>34</v>
      </c>
      <c r="F51" s="106">
        <v>2158011</v>
      </c>
      <c r="G51" s="107">
        <v>0</v>
      </c>
      <c r="H51" s="107">
        <v>0</v>
      </c>
    </row>
    <row r="52" spans="1:8" x14ac:dyDescent="0.25">
      <c r="A52" s="342"/>
      <c r="B52" s="101"/>
      <c r="C52" s="101"/>
      <c r="D52" s="126"/>
      <c r="E52" s="105" t="s">
        <v>35</v>
      </c>
      <c r="F52" s="106">
        <v>207210</v>
      </c>
      <c r="G52" s="107">
        <v>0</v>
      </c>
      <c r="H52" s="107">
        <v>0</v>
      </c>
    </row>
    <row r="53" spans="1:8" x14ac:dyDescent="0.25">
      <c r="A53" s="342"/>
      <c r="B53" s="101"/>
      <c r="C53" s="101"/>
      <c r="D53" s="126"/>
      <c r="E53" s="105" t="s">
        <v>22</v>
      </c>
      <c r="F53" s="106">
        <v>2574533</v>
      </c>
      <c r="G53" s="107">
        <v>0</v>
      </c>
      <c r="H53" s="107">
        <v>0</v>
      </c>
    </row>
    <row r="54" spans="1:8" x14ac:dyDescent="0.25">
      <c r="A54" s="343"/>
      <c r="B54" s="101"/>
      <c r="C54" s="101"/>
      <c r="D54" s="126"/>
      <c r="E54" s="105" t="s">
        <v>23</v>
      </c>
      <c r="F54" s="106">
        <v>935370</v>
      </c>
      <c r="G54" s="107">
        <v>0</v>
      </c>
      <c r="H54" s="106">
        <v>309894</v>
      </c>
    </row>
    <row r="55" spans="1:8" x14ac:dyDescent="0.25">
      <c r="A55" s="341">
        <v>15</v>
      </c>
      <c r="B55" s="101">
        <v>31</v>
      </c>
      <c r="C55" s="101">
        <v>3213</v>
      </c>
      <c r="D55" s="126" t="s">
        <v>124</v>
      </c>
      <c r="E55" s="102" t="s">
        <v>21</v>
      </c>
      <c r="F55" s="103">
        <v>1847158</v>
      </c>
      <c r="G55" s="104">
        <v>0</v>
      </c>
      <c r="H55" s="104">
        <v>0</v>
      </c>
    </row>
    <row r="56" spans="1:8" x14ac:dyDescent="0.25">
      <c r="A56" s="342"/>
      <c r="B56" s="101"/>
      <c r="C56" s="101"/>
      <c r="D56" s="126"/>
      <c r="E56" s="105" t="s">
        <v>34</v>
      </c>
      <c r="F56" s="106">
        <v>1329744</v>
      </c>
      <c r="G56" s="107">
        <v>0</v>
      </c>
      <c r="H56" s="107">
        <v>0</v>
      </c>
    </row>
    <row r="57" spans="1:8" x14ac:dyDescent="0.25">
      <c r="A57" s="343"/>
      <c r="B57" s="101"/>
      <c r="C57" s="101"/>
      <c r="D57" s="126"/>
      <c r="E57" s="105" t="s">
        <v>35</v>
      </c>
      <c r="F57" s="106">
        <v>517414</v>
      </c>
      <c r="G57" s="107">
        <v>0</v>
      </c>
      <c r="H57" s="107">
        <v>0</v>
      </c>
    </row>
    <row r="58" spans="1:8" ht="26.25" x14ac:dyDescent="0.25">
      <c r="A58" s="341">
        <v>16</v>
      </c>
      <c r="B58" s="101">
        <v>31</v>
      </c>
      <c r="C58" s="101">
        <v>3300</v>
      </c>
      <c r="D58" s="126" t="s">
        <v>44</v>
      </c>
      <c r="E58" s="102" t="s">
        <v>21</v>
      </c>
      <c r="F58" s="103">
        <v>282069</v>
      </c>
      <c r="G58" s="104">
        <v>0</v>
      </c>
      <c r="H58" s="104">
        <v>0</v>
      </c>
    </row>
    <row r="59" spans="1:8" x14ac:dyDescent="0.25">
      <c r="A59" s="342"/>
      <c r="B59" s="101"/>
      <c r="C59" s="101"/>
      <c r="D59" s="126"/>
      <c r="E59" s="105" t="s">
        <v>35</v>
      </c>
      <c r="F59" s="106">
        <v>95559</v>
      </c>
      <c r="G59" s="107">
        <v>0</v>
      </c>
      <c r="H59" s="107">
        <v>0</v>
      </c>
    </row>
    <row r="60" spans="1:8" x14ac:dyDescent="0.25">
      <c r="A60" s="342"/>
      <c r="B60" s="101"/>
      <c r="C60" s="101"/>
      <c r="D60" s="126"/>
      <c r="E60" s="105" t="s">
        <v>22</v>
      </c>
      <c r="F60" s="106">
        <v>169552</v>
      </c>
      <c r="G60" s="107">
        <v>0</v>
      </c>
      <c r="H60" s="107">
        <v>0</v>
      </c>
    </row>
    <row r="61" spans="1:8" x14ac:dyDescent="0.25">
      <c r="A61" s="343"/>
      <c r="B61" s="101"/>
      <c r="C61" s="101"/>
      <c r="D61" s="126"/>
      <c r="E61" s="105" t="s">
        <v>23</v>
      </c>
      <c r="F61" s="106">
        <v>16958</v>
      </c>
      <c r="G61" s="107">
        <v>0</v>
      </c>
      <c r="H61" s="107">
        <v>0</v>
      </c>
    </row>
    <row r="62" spans="1:8" x14ac:dyDescent="0.25">
      <c r="A62" s="341">
        <v>17</v>
      </c>
      <c r="B62" s="101">
        <v>31</v>
      </c>
      <c r="C62" s="101">
        <v>3301</v>
      </c>
      <c r="D62" s="126" t="s">
        <v>45</v>
      </c>
      <c r="E62" s="102" t="s">
        <v>21</v>
      </c>
      <c r="F62" s="103">
        <v>462714</v>
      </c>
      <c r="G62" s="104">
        <v>0</v>
      </c>
      <c r="H62" s="104">
        <v>0</v>
      </c>
    </row>
    <row r="63" spans="1:8" x14ac:dyDescent="0.25">
      <c r="A63" s="342"/>
      <c r="B63" s="101"/>
      <c r="C63" s="101"/>
      <c r="D63" s="126"/>
      <c r="E63" s="105" t="s">
        <v>35</v>
      </c>
      <c r="F63" s="106">
        <v>113960</v>
      </c>
      <c r="G63" s="107">
        <v>0</v>
      </c>
      <c r="H63" s="107">
        <v>0</v>
      </c>
    </row>
    <row r="64" spans="1:8" x14ac:dyDescent="0.25">
      <c r="A64" s="342"/>
      <c r="B64" s="101"/>
      <c r="C64" s="101"/>
      <c r="D64" s="126"/>
      <c r="E64" s="105" t="s">
        <v>22</v>
      </c>
      <c r="F64" s="106">
        <v>339284</v>
      </c>
      <c r="G64" s="107">
        <v>0</v>
      </c>
      <c r="H64" s="107">
        <v>0</v>
      </c>
    </row>
    <row r="65" spans="1:8" x14ac:dyDescent="0.25">
      <c r="A65" s="343"/>
      <c r="B65" s="101"/>
      <c r="C65" s="101"/>
      <c r="D65" s="126"/>
      <c r="E65" s="105" t="s">
        <v>23</v>
      </c>
      <c r="F65" s="106">
        <v>9470</v>
      </c>
      <c r="G65" s="107">
        <v>0</v>
      </c>
      <c r="H65" s="107">
        <v>0</v>
      </c>
    </row>
    <row r="66" spans="1:8" x14ac:dyDescent="0.25">
      <c r="A66" s="341">
        <v>18</v>
      </c>
      <c r="B66" s="101">
        <v>31</v>
      </c>
      <c r="C66" s="101">
        <v>3305</v>
      </c>
      <c r="D66" s="126" t="s">
        <v>48</v>
      </c>
      <c r="E66" s="102" t="s">
        <v>21</v>
      </c>
      <c r="F66" s="103">
        <v>117810</v>
      </c>
      <c r="G66" s="104">
        <v>0</v>
      </c>
      <c r="H66" s="104">
        <v>0</v>
      </c>
    </row>
    <row r="67" spans="1:8" x14ac:dyDescent="0.25">
      <c r="A67" s="342"/>
      <c r="B67" s="101"/>
      <c r="C67" s="101"/>
      <c r="D67" s="126"/>
      <c r="E67" s="105" t="s">
        <v>22</v>
      </c>
      <c r="F67" s="106">
        <v>117557</v>
      </c>
      <c r="G67" s="107">
        <v>0</v>
      </c>
      <c r="H67" s="107">
        <v>0</v>
      </c>
    </row>
    <row r="68" spans="1:8" x14ac:dyDescent="0.25">
      <c r="A68" s="343"/>
      <c r="B68" s="101"/>
      <c r="C68" s="101"/>
      <c r="D68" s="126"/>
      <c r="E68" s="105" t="s">
        <v>23</v>
      </c>
      <c r="F68" s="107">
        <v>253</v>
      </c>
      <c r="G68" s="107">
        <v>0</v>
      </c>
      <c r="H68" s="107">
        <v>0</v>
      </c>
    </row>
    <row r="69" spans="1:8" x14ac:dyDescent="0.25">
      <c r="A69" s="341">
        <v>19</v>
      </c>
      <c r="B69" s="101">
        <v>31</v>
      </c>
      <c r="C69" s="101">
        <v>3308</v>
      </c>
      <c r="D69" s="126" t="s">
        <v>49</v>
      </c>
      <c r="E69" s="102" t="s">
        <v>21</v>
      </c>
      <c r="F69" s="103">
        <v>7019365</v>
      </c>
      <c r="G69" s="103">
        <v>8310</v>
      </c>
      <c r="H69" s="103">
        <v>3564782</v>
      </c>
    </row>
    <row r="70" spans="1:8" x14ac:dyDescent="0.25">
      <c r="A70" s="342"/>
      <c r="B70" s="101"/>
      <c r="C70" s="101"/>
      <c r="D70" s="126"/>
      <c r="E70" s="105" t="s">
        <v>22</v>
      </c>
      <c r="F70" s="106">
        <v>1851092</v>
      </c>
      <c r="G70" s="106">
        <v>1330</v>
      </c>
      <c r="H70" s="107">
        <v>0</v>
      </c>
    </row>
    <row r="71" spans="1:8" x14ac:dyDescent="0.25">
      <c r="A71" s="343"/>
      <c r="B71" s="101"/>
      <c r="C71" s="101"/>
      <c r="D71" s="126"/>
      <c r="E71" s="105" t="s">
        <v>23</v>
      </c>
      <c r="F71" s="106">
        <v>5168273</v>
      </c>
      <c r="G71" s="106">
        <v>6980</v>
      </c>
      <c r="H71" s="106">
        <v>3564782</v>
      </c>
    </row>
    <row r="72" spans="1:8" x14ac:dyDescent="0.25">
      <c r="A72" s="341">
        <v>20</v>
      </c>
      <c r="B72" s="101">
        <v>31</v>
      </c>
      <c r="C72" s="101">
        <v>4160</v>
      </c>
      <c r="D72" s="126" t="s">
        <v>51</v>
      </c>
      <c r="E72" s="102" t="s">
        <v>21</v>
      </c>
      <c r="F72" s="103">
        <v>538570</v>
      </c>
      <c r="G72" s="104">
        <v>0</v>
      </c>
      <c r="H72" s="104">
        <v>0</v>
      </c>
    </row>
    <row r="73" spans="1:8" x14ac:dyDescent="0.25">
      <c r="A73" s="342"/>
      <c r="B73" s="101"/>
      <c r="C73" s="101"/>
      <c r="D73" s="126"/>
      <c r="E73" s="105" t="s">
        <v>22</v>
      </c>
      <c r="F73" s="106">
        <v>472047</v>
      </c>
      <c r="G73" s="107">
        <v>0</v>
      </c>
      <c r="H73" s="107">
        <v>0</v>
      </c>
    </row>
    <row r="74" spans="1:8" x14ac:dyDescent="0.25">
      <c r="A74" s="343"/>
      <c r="B74" s="101"/>
      <c r="C74" s="101"/>
      <c r="D74" s="126"/>
      <c r="E74" s="105" t="s">
        <v>23</v>
      </c>
      <c r="F74" s="106">
        <v>66523</v>
      </c>
      <c r="G74" s="107">
        <v>0</v>
      </c>
      <c r="H74" s="107">
        <v>0</v>
      </c>
    </row>
    <row r="75" spans="1:8" x14ac:dyDescent="0.25">
      <c r="A75" s="341">
        <v>21</v>
      </c>
      <c r="B75" s="101">
        <v>31</v>
      </c>
      <c r="C75" s="101">
        <v>4161</v>
      </c>
      <c r="D75" s="126" t="s">
        <v>52</v>
      </c>
      <c r="E75" s="102" t="s">
        <v>21</v>
      </c>
      <c r="F75" s="103">
        <v>3102835</v>
      </c>
      <c r="G75" s="103">
        <v>2685</v>
      </c>
      <c r="H75" s="104">
        <v>0</v>
      </c>
    </row>
    <row r="76" spans="1:8" x14ac:dyDescent="0.25">
      <c r="A76" s="342"/>
      <c r="B76" s="101"/>
      <c r="C76" s="101"/>
      <c r="D76" s="126"/>
      <c r="E76" s="105" t="s">
        <v>34</v>
      </c>
      <c r="F76" s="106">
        <v>2763350</v>
      </c>
      <c r="G76" s="106">
        <v>2685</v>
      </c>
      <c r="H76" s="107">
        <v>0</v>
      </c>
    </row>
    <row r="77" spans="1:8" x14ac:dyDescent="0.25">
      <c r="A77" s="343"/>
      <c r="B77" s="101"/>
      <c r="C77" s="101"/>
      <c r="D77" s="126"/>
      <c r="E77" s="105" t="s">
        <v>22</v>
      </c>
      <c r="F77" s="106">
        <v>339485</v>
      </c>
      <c r="G77" s="107">
        <v>0</v>
      </c>
      <c r="H77" s="107">
        <v>0</v>
      </c>
    </row>
    <row r="78" spans="1:8" x14ac:dyDescent="0.25">
      <c r="A78" s="341">
        <v>22</v>
      </c>
      <c r="B78" s="101">
        <v>31</v>
      </c>
      <c r="C78" s="101">
        <v>4163</v>
      </c>
      <c r="D78" s="126" t="s">
        <v>54</v>
      </c>
      <c r="E78" s="102" t="s">
        <v>21</v>
      </c>
      <c r="F78" s="103">
        <v>606662</v>
      </c>
      <c r="G78" s="104">
        <v>0</v>
      </c>
      <c r="H78" s="104">
        <v>0</v>
      </c>
    </row>
    <row r="79" spans="1:8" x14ac:dyDescent="0.25">
      <c r="A79" s="343"/>
      <c r="B79" s="101"/>
      <c r="C79" s="101"/>
      <c r="D79" s="126"/>
      <c r="E79" s="105" t="s">
        <v>22</v>
      </c>
      <c r="F79" s="106">
        <v>606662</v>
      </c>
      <c r="G79" s="107">
        <v>0</v>
      </c>
      <c r="H79" s="107">
        <v>0</v>
      </c>
    </row>
    <row r="80" spans="1:8" x14ac:dyDescent="0.25">
      <c r="A80" s="341">
        <v>23</v>
      </c>
      <c r="B80" s="101">
        <v>34</v>
      </c>
      <c r="C80" s="101">
        <v>1066</v>
      </c>
      <c r="D80" s="126" t="s">
        <v>57</v>
      </c>
      <c r="E80" s="102" t="s">
        <v>21</v>
      </c>
      <c r="F80" s="103">
        <v>13376705</v>
      </c>
      <c r="G80" s="104">
        <v>0</v>
      </c>
      <c r="H80" s="103">
        <v>4708324</v>
      </c>
    </row>
    <row r="81" spans="1:8" x14ac:dyDescent="0.25">
      <c r="A81" s="342"/>
      <c r="B81" s="101"/>
      <c r="C81" s="101"/>
      <c r="D81" s="126"/>
      <c r="E81" s="105" t="s">
        <v>34</v>
      </c>
      <c r="F81" s="106">
        <v>2485200</v>
      </c>
      <c r="G81" s="107">
        <v>0</v>
      </c>
      <c r="H81" s="107">
        <v>0</v>
      </c>
    </row>
    <row r="82" spans="1:8" x14ac:dyDescent="0.25">
      <c r="A82" s="342"/>
      <c r="B82" s="101"/>
      <c r="C82" s="101"/>
      <c r="D82" s="126"/>
      <c r="E82" s="105" t="s">
        <v>22</v>
      </c>
      <c r="F82" s="106">
        <v>2720528</v>
      </c>
      <c r="G82" s="107">
        <v>0</v>
      </c>
      <c r="H82" s="106">
        <v>81250</v>
      </c>
    </row>
    <row r="83" spans="1:8" x14ac:dyDescent="0.25">
      <c r="A83" s="343"/>
      <c r="B83" s="101"/>
      <c r="C83" s="101"/>
      <c r="D83" s="126"/>
      <c r="E83" s="105" t="s">
        <v>23</v>
      </c>
      <c r="F83" s="106">
        <v>8170977</v>
      </c>
      <c r="G83" s="107">
        <v>0</v>
      </c>
      <c r="H83" s="106">
        <v>4627074</v>
      </c>
    </row>
    <row r="84" spans="1:8" x14ac:dyDescent="0.25">
      <c r="A84" s="341">
        <v>24</v>
      </c>
      <c r="B84" s="101">
        <v>34</v>
      </c>
      <c r="C84" s="101">
        <v>2371</v>
      </c>
      <c r="D84" s="126" t="s">
        <v>61</v>
      </c>
      <c r="E84" s="102" t="s">
        <v>21</v>
      </c>
      <c r="F84" s="103">
        <v>1088389</v>
      </c>
      <c r="G84" s="104">
        <v>0</v>
      </c>
      <c r="H84" s="104">
        <v>0</v>
      </c>
    </row>
    <row r="85" spans="1:8" x14ac:dyDescent="0.25">
      <c r="A85" s="342"/>
      <c r="B85" s="101"/>
      <c r="C85" s="101"/>
      <c r="D85" s="126"/>
      <c r="E85" s="105" t="s">
        <v>35</v>
      </c>
      <c r="F85" s="106">
        <v>1066070</v>
      </c>
      <c r="G85" s="107">
        <v>0</v>
      </c>
      <c r="H85" s="107">
        <v>0</v>
      </c>
    </row>
    <row r="86" spans="1:8" x14ac:dyDescent="0.25">
      <c r="A86" s="342"/>
      <c r="B86" s="101"/>
      <c r="C86" s="101"/>
      <c r="D86" s="126"/>
      <c r="E86" s="105" t="s">
        <v>22</v>
      </c>
      <c r="F86" s="106">
        <v>21265</v>
      </c>
      <c r="G86" s="107">
        <v>0</v>
      </c>
      <c r="H86" s="107">
        <v>0</v>
      </c>
    </row>
    <row r="87" spans="1:8" x14ac:dyDescent="0.25">
      <c r="A87" s="343"/>
      <c r="B87" s="101"/>
      <c r="C87" s="101"/>
      <c r="D87" s="126"/>
      <c r="E87" s="105" t="s">
        <v>23</v>
      </c>
      <c r="F87" s="106">
        <v>1054</v>
      </c>
      <c r="G87" s="107">
        <v>0</v>
      </c>
      <c r="H87" s="107">
        <v>0</v>
      </c>
    </row>
    <row r="88" spans="1:8" x14ac:dyDescent="0.25">
      <c r="A88" s="341">
        <v>25</v>
      </c>
      <c r="B88" s="101">
        <v>34</v>
      </c>
      <c r="C88" s="101">
        <v>2372</v>
      </c>
      <c r="D88" s="126" t="s">
        <v>62</v>
      </c>
      <c r="E88" s="102" t="s">
        <v>21</v>
      </c>
      <c r="F88" s="103">
        <v>898518</v>
      </c>
      <c r="G88" s="104">
        <v>0</v>
      </c>
      <c r="H88" s="104">
        <v>0</v>
      </c>
    </row>
    <row r="89" spans="1:8" x14ac:dyDescent="0.25">
      <c r="A89" s="342"/>
      <c r="B89" s="101"/>
      <c r="C89" s="101"/>
      <c r="D89" s="126"/>
      <c r="E89" s="105" t="s">
        <v>34</v>
      </c>
      <c r="F89" s="106">
        <v>329000</v>
      </c>
      <c r="G89" s="107">
        <v>0</v>
      </c>
      <c r="H89" s="107">
        <v>0</v>
      </c>
    </row>
    <row r="90" spans="1:8" x14ac:dyDescent="0.25">
      <c r="A90" s="342"/>
      <c r="B90" s="101"/>
      <c r="C90" s="101"/>
      <c r="D90" s="126"/>
      <c r="E90" s="105" t="s">
        <v>35</v>
      </c>
      <c r="F90" s="106">
        <v>369120</v>
      </c>
      <c r="G90" s="107">
        <v>0</v>
      </c>
      <c r="H90" s="107">
        <v>0</v>
      </c>
    </row>
    <row r="91" spans="1:8" x14ac:dyDescent="0.25">
      <c r="A91" s="342"/>
      <c r="B91" s="101"/>
      <c r="C91" s="101"/>
      <c r="D91" s="126"/>
      <c r="E91" s="105" t="s">
        <v>22</v>
      </c>
      <c r="F91" s="106">
        <v>195347</v>
      </c>
      <c r="G91" s="107">
        <v>0</v>
      </c>
      <c r="H91" s="107">
        <v>0</v>
      </c>
    </row>
    <row r="92" spans="1:8" x14ac:dyDescent="0.25">
      <c r="A92" s="343"/>
      <c r="B92" s="101"/>
      <c r="C92" s="101"/>
      <c r="D92" s="126"/>
      <c r="E92" s="105" t="s">
        <v>23</v>
      </c>
      <c r="F92" s="106">
        <v>5051</v>
      </c>
      <c r="G92" s="107">
        <v>0</v>
      </c>
      <c r="H92" s="107">
        <v>0</v>
      </c>
    </row>
    <row r="93" spans="1:8" x14ac:dyDescent="0.25">
      <c r="A93" s="341">
        <v>26</v>
      </c>
      <c r="B93" s="101">
        <v>34</v>
      </c>
      <c r="C93" s="101">
        <v>2374</v>
      </c>
      <c r="D93" s="126" t="s">
        <v>63</v>
      </c>
      <c r="E93" s="102" t="s">
        <v>21</v>
      </c>
      <c r="F93" s="103">
        <v>2207523</v>
      </c>
      <c r="G93" s="104">
        <v>0</v>
      </c>
      <c r="H93" s="104">
        <v>0</v>
      </c>
    </row>
    <row r="94" spans="1:8" x14ac:dyDescent="0.25">
      <c r="A94" s="342"/>
      <c r="B94" s="101"/>
      <c r="C94" s="101"/>
      <c r="D94" s="126"/>
      <c r="E94" s="105" t="s">
        <v>34</v>
      </c>
      <c r="F94" s="106">
        <v>462240</v>
      </c>
      <c r="G94" s="107">
        <v>0</v>
      </c>
      <c r="H94" s="107">
        <v>0</v>
      </c>
    </row>
    <row r="95" spans="1:8" x14ac:dyDescent="0.25">
      <c r="A95" s="342"/>
      <c r="B95" s="101"/>
      <c r="C95" s="101"/>
      <c r="D95" s="126"/>
      <c r="E95" s="105" t="s">
        <v>22</v>
      </c>
      <c r="F95" s="106">
        <v>1631583</v>
      </c>
      <c r="G95" s="107">
        <v>0</v>
      </c>
      <c r="H95" s="107">
        <v>0</v>
      </c>
    </row>
    <row r="96" spans="1:8" x14ac:dyDescent="0.25">
      <c r="A96" s="343"/>
      <c r="B96" s="101"/>
      <c r="C96" s="101"/>
      <c r="D96" s="126"/>
      <c r="E96" s="105" t="s">
        <v>23</v>
      </c>
      <c r="F96" s="106">
        <v>113700</v>
      </c>
      <c r="G96" s="107">
        <v>0</v>
      </c>
      <c r="H96" s="107">
        <v>0</v>
      </c>
    </row>
    <row r="97" spans="1:8" x14ac:dyDescent="0.25">
      <c r="A97" s="341">
        <v>27</v>
      </c>
      <c r="B97" s="101">
        <v>34</v>
      </c>
      <c r="C97" s="101">
        <v>2375</v>
      </c>
      <c r="D97" s="126" t="s">
        <v>64</v>
      </c>
      <c r="E97" s="102" t="s">
        <v>21</v>
      </c>
      <c r="F97" s="103">
        <v>290312</v>
      </c>
      <c r="G97" s="104">
        <v>0</v>
      </c>
      <c r="H97" s="104">
        <v>0</v>
      </c>
    </row>
    <row r="98" spans="1:8" x14ac:dyDescent="0.25">
      <c r="A98" s="342"/>
      <c r="B98" s="101"/>
      <c r="C98" s="101"/>
      <c r="D98" s="126"/>
      <c r="E98" s="105" t="s">
        <v>35</v>
      </c>
      <c r="F98" s="106">
        <v>271935</v>
      </c>
      <c r="G98" s="107">
        <v>0</v>
      </c>
      <c r="H98" s="107">
        <v>0</v>
      </c>
    </row>
    <row r="99" spans="1:8" x14ac:dyDescent="0.25">
      <c r="A99" s="342"/>
      <c r="B99" s="101"/>
      <c r="C99" s="101"/>
      <c r="D99" s="126"/>
      <c r="E99" s="105" t="s">
        <v>22</v>
      </c>
      <c r="F99" s="106">
        <v>10318</v>
      </c>
      <c r="G99" s="107">
        <v>0</v>
      </c>
      <c r="H99" s="107">
        <v>0</v>
      </c>
    </row>
    <row r="100" spans="1:8" x14ac:dyDescent="0.25">
      <c r="A100" s="343"/>
      <c r="B100" s="101"/>
      <c r="C100" s="101"/>
      <c r="D100" s="126"/>
      <c r="E100" s="105" t="s">
        <v>23</v>
      </c>
      <c r="F100" s="106">
        <v>8059</v>
      </c>
      <c r="G100" s="107">
        <v>0</v>
      </c>
      <c r="H100" s="107">
        <v>0</v>
      </c>
    </row>
    <row r="101" spans="1:8" x14ac:dyDescent="0.25">
      <c r="A101" s="341">
        <v>28</v>
      </c>
      <c r="B101" s="101">
        <v>36</v>
      </c>
      <c r="C101" s="101">
        <v>270</v>
      </c>
      <c r="D101" s="126" t="s">
        <v>66</v>
      </c>
      <c r="E101" s="102" t="s">
        <v>21</v>
      </c>
      <c r="F101" s="103">
        <v>1537884</v>
      </c>
      <c r="G101" s="104">
        <v>0</v>
      </c>
      <c r="H101" s="103">
        <v>22179</v>
      </c>
    </row>
    <row r="102" spans="1:8" x14ac:dyDescent="0.25">
      <c r="A102" s="342"/>
      <c r="B102" s="101"/>
      <c r="C102" s="101"/>
      <c r="D102" s="126"/>
      <c r="E102" s="105" t="s">
        <v>34</v>
      </c>
      <c r="F102" s="106">
        <v>1510515</v>
      </c>
      <c r="G102" s="107">
        <v>0</v>
      </c>
      <c r="H102" s="107">
        <v>0</v>
      </c>
    </row>
    <row r="103" spans="1:8" x14ac:dyDescent="0.25">
      <c r="A103" s="342"/>
      <c r="B103" s="101"/>
      <c r="C103" s="101"/>
      <c r="D103" s="126"/>
      <c r="E103" s="105" t="s">
        <v>22</v>
      </c>
      <c r="F103" s="106">
        <v>1240</v>
      </c>
      <c r="G103" s="107">
        <v>0</v>
      </c>
      <c r="H103" s="107">
        <v>0</v>
      </c>
    </row>
    <row r="104" spans="1:8" x14ac:dyDescent="0.25">
      <c r="A104" s="343"/>
      <c r="B104" s="101"/>
      <c r="C104" s="101"/>
      <c r="D104" s="126"/>
      <c r="E104" s="105" t="s">
        <v>23</v>
      </c>
      <c r="F104" s="106">
        <v>26129</v>
      </c>
      <c r="G104" s="107">
        <v>0</v>
      </c>
      <c r="H104" s="106">
        <v>22179</v>
      </c>
    </row>
    <row r="105" spans="1:8" x14ac:dyDescent="0.25">
      <c r="A105" s="341">
        <v>29</v>
      </c>
      <c r="B105" s="101">
        <v>36</v>
      </c>
      <c r="C105" s="101">
        <v>362</v>
      </c>
      <c r="D105" s="126" t="s">
        <v>67</v>
      </c>
      <c r="E105" s="102" t="s">
        <v>21</v>
      </c>
      <c r="F105" s="103">
        <v>1062055</v>
      </c>
      <c r="G105" s="104">
        <v>0</v>
      </c>
      <c r="H105" s="103">
        <v>745053</v>
      </c>
    </row>
    <row r="106" spans="1:8" x14ac:dyDescent="0.25">
      <c r="A106" s="342"/>
      <c r="B106" s="101"/>
      <c r="C106" s="101"/>
      <c r="D106" s="126"/>
      <c r="E106" s="105" t="s">
        <v>22</v>
      </c>
      <c r="F106" s="106">
        <v>138744</v>
      </c>
      <c r="G106" s="107">
        <v>0</v>
      </c>
      <c r="H106" s="107">
        <v>0</v>
      </c>
    </row>
    <row r="107" spans="1:8" x14ac:dyDescent="0.25">
      <c r="A107" s="343"/>
      <c r="B107" s="101"/>
      <c r="C107" s="101"/>
      <c r="D107" s="126"/>
      <c r="E107" s="105" t="s">
        <v>23</v>
      </c>
      <c r="F107" s="106">
        <v>923311</v>
      </c>
      <c r="G107" s="107">
        <v>0</v>
      </c>
      <c r="H107" s="106">
        <v>745053</v>
      </c>
    </row>
    <row r="108" spans="1:8" x14ac:dyDescent="0.25">
      <c r="A108" s="341">
        <v>30</v>
      </c>
      <c r="B108" s="101">
        <v>52</v>
      </c>
      <c r="C108" s="101">
        <v>3025</v>
      </c>
      <c r="D108" s="126" t="s">
        <v>68</v>
      </c>
      <c r="E108" s="102" t="s">
        <v>21</v>
      </c>
      <c r="F108" s="103">
        <v>7137695</v>
      </c>
      <c r="G108" s="104">
        <v>0</v>
      </c>
      <c r="H108" s="103">
        <v>147961</v>
      </c>
    </row>
    <row r="109" spans="1:8" x14ac:dyDescent="0.25">
      <c r="A109" s="342"/>
      <c r="B109" s="101"/>
      <c r="C109" s="101"/>
      <c r="D109" s="126"/>
      <c r="E109" s="105" t="s">
        <v>34</v>
      </c>
      <c r="F109" s="106">
        <v>3787899</v>
      </c>
      <c r="G109" s="107">
        <v>0</v>
      </c>
      <c r="H109" s="107">
        <v>0</v>
      </c>
    </row>
    <row r="110" spans="1:8" x14ac:dyDescent="0.25">
      <c r="A110" s="342"/>
      <c r="B110" s="101"/>
      <c r="C110" s="101"/>
      <c r="D110" s="126"/>
      <c r="E110" s="105" t="s">
        <v>35</v>
      </c>
      <c r="F110" s="106">
        <v>305469</v>
      </c>
      <c r="G110" s="107">
        <v>0</v>
      </c>
      <c r="H110" s="107">
        <v>0</v>
      </c>
    </row>
    <row r="111" spans="1:8" x14ac:dyDescent="0.25">
      <c r="A111" s="342"/>
      <c r="B111" s="101"/>
      <c r="C111" s="101"/>
      <c r="D111" s="126"/>
      <c r="E111" s="105" t="s">
        <v>22</v>
      </c>
      <c r="F111" s="106">
        <v>2894194</v>
      </c>
      <c r="G111" s="107">
        <v>0</v>
      </c>
      <c r="H111" s="107">
        <v>0</v>
      </c>
    </row>
    <row r="112" spans="1:8" x14ac:dyDescent="0.25">
      <c r="A112" s="343"/>
      <c r="B112" s="101"/>
      <c r="C112" s="101"/>
      <c r="D112" s="126"/>
      <c r="E112" s="105" t="s">
        <v>23</v>
      </c>
      <c r="F112" s="106">
        <v>150133</v>
      </c>
      <c r="G112" s="107">
        <v>0</v>
      </c>
      <c r="H112" s="106">
        <v>147961</v>
      </c>
    </row>
    <row r="113" spans="1:8" ht="26.25" x14ac:dyDescent="0.25">
      <c r="A113" s="341">
        <v>31</v>
      </c>
      <c r="B113" s="101">
        <v>57</v>
      </c>
      <c r="C113" s="101">
        <v>761</v>
      </c>
      <c r="D113" s="126" t="s">
        <v>69</v>
      </c>
      <c r="E113" s="102" t="s">
        <v>21</v>
      </c>
      <c r="F113" s="103">
        <v>618609</v>
      </c>
      <c r="G113" s="104">
        <v>0</v>
      </c>
      <c r="H113" s="103">
        <v>19892</v>
      </c>
    </row>
    <row r="114" spans="1:8" x14ac:dyDescent="0.25">
      <c r="A114" s="342"/>
      <c r="B114" s="101"/>
      <c r="C114" s="101"/>
      <c r="D114" s="126"/>
      <c r="E114" s="105" t="s">
        <v>34</v>
      </c>
      <c r="F114" s="106">
        <v>4368</v>
      </c>
      <c r="G114" s="107">
        <v>0</v>
      </c>
      <c r="H114" s="107">
        <v>0</v>
      </c>
    </row>
    <row r="115" spans="1:8" x14ac:dyDescent="0.25">
      <c r="A115" s="342"/>
      <c r="B115" s="101"/>
      <c r="C115" s="101"/>
      <c r="D115" s="126"/>
      <c r="E115" s="105" t="s">
        <v>22</v>
      </c>
      <c r="F115" s="106">
        <v>592044</v>
      </c>
      <c r="G115" s="107">
        <v>0</v>
      </c>
      <c r="H115" s="107">
        <v>0</v>
      </c>
    </row>
    <row r="116" spans="1:8" x14ac:dyDescent="0.25">
      <c r="A116" s="343"/>
      <c r="B116" s="101"/>
      <c r="C116" s="101"/>
      <c r="D116" s="126"/>
      <c r="E116" s="105" t="s">
        <v>23</v>
      </c>
      <c r="F116" s="106">
        <v>22197</v>
      </c>
      <c r="G116" s="107">
        <v>0</v>
      </c>
      <c r="H116" s="106">
        <v>19892</v>
      </c>
    </row>
    <row r="117" spans="1:8" x14ac:dyDescent="0.25">
      <c r="A117" s="341">
        <v>32</v>
      </c>
      <c r="B117" s="101">
        <v>59</v>
      </c>
      <c r="C117" s="101">
        <v>3001</v>
      </c>
      <c r="D117" s="126" t="s">
        <v>70</v>
      </c>
      <c r="E117" s="102" t="s">
        <v>21</v>
      </c>
      <c r="F117" s="103">
        <v>3257386</v>
      </c>
      <c r="G117" s="104">
        <v>0</v>
      </c>
      <c r="H117" s="103">
        <v>1254545</v>
      </c>
    </row>
    <row r="118" spans="1:8" x14ac:dyDescent="0.25">
      <c r="A118" s="342"/>
      <c r="B118" s="101"/>
      <c r="C118" s="101"/>
      <c r="D118" s="126"/>
      <c r="E118" s="105" t="s">
        <v>22</v>
      </c>
      <c r="F118" s="106">
        <v>1445749</v>
      </c>
      <c r="G118" s="107">
        <v>0</v>
      </c>
      <c r="H118" s="107">
        <v>0</v>
      </c>
    </row>
    <row r="119" spans="1:8" x14ac:dyDescent="0.25">
      <c r="A119" s="343"/>
      <c r="B119" s="101"/>
      <c r="C119" s="101"/>
      <c r="D119" s="126"/>
      <c r="E119" s="105" t="s">
        <v>23</v>
      </c>
      <c r="F119" s="106">
        <v>1811637</v>
      </c>
      <c r="G119" s="107">
        <v>0</v>
      </c>
      <c r="H119" s="106">
        <v>1254545</v>
      </c>
    </row>
    <row r="120" spans="1:8" ht="26.25" x14ac:dyDescent="0.25">
      <c r="A120" s="341">
        <v>33</v>
      </c>
      <c r="B120" s="101">
        <v>71</v>
      </c>
      <c r="C120" s="101">
        <v>4009</v>
      </c>
      <c r="D120" s="126" t="s">
        <v>71</v>
      </c>
      <c r="E120" s="102" t="s">
        <v>21</v>
      </c>
      <c r="F120" s="103">
        <v>8335971</v>
      </c>
      <c r="G120" s="104">
        <v>0</v>
      </c>
      <c r="H120" s="104">
        <v>0</v>
      </c>
    </row>
    <row r="121" spans="1:8" x14ac:dyDescent="0.25">
      <c r="A121" s="342"/>
      <c r="B121" s="101"/>
      <c r="C121" s="101"/>
      <c r="D121" s="126"/>
      <c r="E121" s="105" t="s">
        <v>34</v>
      </c>
      <c r="F121" s="106">
        <v>2208442</v>
      </c>
      <c r="G121" s="107">
        <v>0</v>
      </c>
      <c r="H121" s="107">
        <v>0</v>
      </c>
    </row>
    <row r="122" spans="1:8" x14ac:dyDescent="0.25">
      <c r="A122" s="342"/>
      <c r="B122" s="101"/>
      <c r="C122" s="101"/>
      <c r="D122" s="126"/>
      <c r="E122" s="105" t="s">
        <v>35</v>
      </c>
      <c r="F122" s="106">
        <v>2451464</v>
      </c>
      <c r="G122" s="107">
        <v>0</v>
      </c>
      <c r="H122" s="107">
        <v>0</v>
      </c>
    </row>
    <row r="123" spans="1:8" x14ac:dyDescent="0.25">
      <c r="A123" s="342"/>
      <c r="B123" s="101"/>
      <c r="C123" s="101"/>
      <c r="D123" s="126"/>
      <c r="E123" s="105" t="s">
        <v>22</v>
      </c>
      <c r="F123" s="106">
        <v>3641348</v>
      </c>
      <c r="G123" s="107">
        <v>0</v>
      </c>
      <c r="H123" s="107">
        <v>0</v>
      </c>
    </row>
    <row r="124" spans="1:8" x14ac:dyDescent="0.25">
      <c r="A124" s="343"/>
      <c r="B124" s="101"/>
      <c r="C124" s="101"/>
      <c r="D124" s="126"/>
      <c r="E124" s="105" t="s">
        <v>23</v>
      </c>
      <c r="F124" s="106">
        <v>34717</v>
      </c>
      <c r="G124" s="107">
        <v>0</v>
      </c>
      <c r="H124" s="107">
        <v>0</v>
      </c>
    </row>
    <row r="125" spans="1:8" x14ac:dyDescent="0.25">
      <c r="A125" s="341">
        <v>34</v>
      </c>
      <c r="B125" s="101">
        <v>71</v>
      </c>
      <c r="C125" s="101">
        <v>4010</v>
      </c>
      <c r="D125" s="126" t="s">
        <v>72</v>
      </c>
      <c r="E125" s="102" t="s">
        <v>21</v>
      </c>
      <c r="F125" s="103">
        <v>554695</v>
      </c>
      <c r="G125" s="104">
        <v>0</v>
      </c>
      <c r="H125" s="103">
        <v>379761</v>
      </c>
    </row>
    <row r="126" spans="1:8" x14ac:dyDescent="0.25">
      <c r="A126" s="342"/>
      <c r="B126" s="101"/>
      <c r="C126" s="101"/>
      <c r="D126" s="126"/>
      <c r="E126" s="105" t="s">
        <v>22</v>
      </c>
      <c r="F126" s="106">
        <v>76022</v>
      </c>
      <c r="G126" s="107">
        <v>0</v>
      </c>
      <c r="H126" s="107">
        <v>0</v>
      </c>
    </row>
    <row r="127" spans="1:8" x14ac:dyDescent="0.25">
      <c r="A127" s="343"/>
      <c r="B127" s="101"/>
      <c r="C127" s="101"/>
      <c r="D127" s="126"/>
      <c r="E127" s="105" t="s">
        <v>23</v>
      </c>
      <c r="F127" s="106">
        <v>478673</v>
      </c>
      <c r="G127" s="107">
        <v>0</v>
      </c>
      <c r="H127" s="106">
        <v>379761</v>
      </c>
    </row>
    <row r="128" spans="1:8" x14ac:dyDescent="0.25">
      <c r="A128" s="341">
        <v>35</v>
      </c>
      <c r="B128" s="101">
        <v>71</v>
      </c>
      <c r="C128" s="101">
        <v>4026</v>
      </c>
      <c r="D128" s="126" t="s">
        <v>136</v>
      </c>
      <c r="E128" s="102" t="s">
        <v>21</v>
      </c>
      <c r="F128" s="103">
        <v>15330237</v>
      </c>
      <c r="G128" s="104">
        <v>0</v>
      </c>
      <c r="H128" s="103">
        <v>6913695</v>
      </c>
    </row>
    <row r="129" spans="1:8" x14ac:dyDescent="0.25">
      <c r="A129" s="342"/>
      <c r="B129" s="101"/>
      <c r="C129" s="101"/>
      <c r="D129" s="126"/>
      <c r="E129" s="105" t="s">
        <v>22</v>
      </c>
      <c r="F129" s="106">
        <v>4615767</v>
      </c>
      <c r="G129" s="107">
        <v>0</v>
      </c>
      <c r="H129" s="107">
        <v>0</v>
      </c>
    </row>
    <row r="130" spans="1:8" x14ac:dyDescent="0.25">
      <c r="A130" s="343"/>
      <c r="B130" s="101"/>
      <c r="C130" s="101"/>
      <c r="D130" s="126"/>
      <c r="E130" s="105" t="s">
        <v>23</v>
      </c>
      <c r="F130" s="106">
        <v>10714470</v>
      </c>
      <c r="G130" s="107">
        <v>0</v>
      </c>
      <c r="H130" s="106">
        <v>6913695</v>
      </c>
    </row>
    <row r="131" spans="1:8" x14ac:dyDescent="0.25">
      <c r="A131" s="341">
        <v>36</v>
      </c>
      <c r="B131" s="101">
        <v>71</v>
      </c>
      <c r="C131" s="101">
        <v>4102</v>
      </c>
      <c r="D131" s="126" t="s">
        <v>73</v>
      </c>
      <c r="E131" s="102" t="s">
        <v>21</v>
      </c>
      <c r="F131" s="103">
        <v>3374169</v>
      </c>
      <c r="G131" s="104">
        <v>0</v>
      </c>
      <c r="H131" s="103">
        <v>8023</v>
      </c>
    </row>
    <row r="132" spans="1:8" x14ac:dyDescent="0.25">
      <c r="A132" s="342"/>
      <c r="B132" s="101"/>
      <c r="C132" s="101"/>
      <c r="D132" s="126"/>
      <c r="E132" s="105" t="s">
        <v>35</v>
      </c>
      <c r="F132" s="106">
        <v>1801943</v>
      </c>
      <c r="G132" s="107">
        <v>0</v>
      </c>
      <c r="H132" s="107">
        <v>0</v>
      </c>
    </row>
    <row r="133" spans="1:8" x14ac:dyDescent="0.25">
      <c r="A133" s="342"/>
      <c r="B133" s="101"/>
      <c r="C133" s="101"/>
      <c r="D133" s="126"/>
      <c r="E133" s="105" t="s">
        <v>22</v>
      </c>
      <c r="F133" s="106">
        <v>1564203</v>
      </c>
      <c r="G133" s="107">
        <v>0</v>
      </c>
      <c r="H133" s="107">
        <v>0</v>
      </c>
    </row>
    <row r="134" spans="1:8" x14ac:dyDescent="0.25">
      <c r="A134" s="343"/>
      <c r="B134" s="101"/>
      <c r="C134" s="101"/>
      <c r="D134" s="126"/>
      <c r="E134" s="105" t="s">
        <v>23</v>
      </c>
      <c r="F134" s="106">
        <v>8023</v>
      </c>
      <c r="G134" s="107">
        <v>0</v>
      </c>
      <c r="H134" s="106">
        <v>8023</v>
      </c>
    </row>
    <row r="135" spans="1:8" x14ac:dyDescent="0.25">
      <c r="A135" s="341">
        <v>37</v>
      </c>
      <c r="B135" s="101">
        <v>71</v>
      </c>
      <c r="C135" s="101">
        <v>4103</v>
      </c>
      <c r="D135" s="126" t="s">
        <v>74</v>
      </c>
      <c r="E135" s="102" t="s">
        <v>21</v>
      </c>
      <c r="F135" s="103">
        <v>366377</v>
      </c>
      <c r="G135" s="104">
        <v>0</v>
      </c>
      <c r="H135" s="103">
        <v>28167</v>
      </c>
    </row>
    <row r="136" spans="1:8" x14ac:dyDescent="0.25">
      <c r="A136" s="342"/>
      <c r="B136" s="101"/>
      <c r="C136" s="101"/>
      <c r="D136" s="126"/>
      <c r="E136" s="105" t="s">
        <v>22</v>
      </c>
      <c r="F136" s="106">
        <v>240394</v>
      </c>
      <c r="G136" s="107">
        <v>0</v>
      </c>
      <c r="H136" s="107">
        <v>0</v>
      </c>
    </row>
    <row r="137" spans="1:8" x14ac:dyDescent="0.25">
      <c r="A137" s="343"/>
      <c r="B137" s="101"/>
      <c r="C137" s="101"/>
      <c r="D137" s="126"/>
      <c r="E137" s="105" t="s">
        <v>23</v>
      </c>
      <c r="F137" s="106">
        <v>125983</v>
      </c>
      <c r="G137" s="107">
        <v>0</v>
      </c>
      <c r="H137" s="106">
        <v>28167</v>
      </c>
    </row>
    <row r="138" spans="1:8" x14ac:dyDescent="0.25">
      <c r="A138" s="341">
        <v>38</v>
      </c>
      <c r="B138" s="101">
        <v>74</v>
      </c>
      <c r="C138" s="101">
        <v>4095</v>
      </c>
      <c r="D138" s="126" t="s">
        <v>77</v>
      </c>
      <c r="E138" s="102" t="s">
        <v>21</v>
      </c>
      <c r="F138" s="103">
        <v>5159215</v>
      </c>
      <c r="G138" s="104">
        <v>0</v>
      </c>
      <c r="H138" s="103">
        <v>3440841</v>
      </c>
    </row>
    <row r="139" spans="1:8" x14ac:dyDescent="0.25">
      <c r="A139" s="342"/>
      <c r="B139" s="101"/>
      <c r="C139" s="101"/>
      <c r="D139" s="126"/>
      <c r="E139" s="105" t="s">
        <v>22</v>
      </c>
      <c r="F139" s="106">
        <v>1069567</v>
      </c>
      <c r="G139" s="107">
        <v>0</v>
      </c>
      <c r="H139" s="107">
        <v>0</v>
      </c>
    </row>
    <row r="140" spans="1:8" x14ac:dyDescent="0.25">
      <c r="A140" s="343"/>
      <c r="B140" s="101"/>
      <c r="C140" s="101"/>
      <c r="D140" s="126"/>
      <c r="E140" s="105" t="s">
        <v>23</v>
      </c>
      <c r="F140" s="106">
        <v>4089648</v>
      </c>
      <c r="G140" s="107">
        <v>0</v>
      </c>
      <c r="H140" s="106">
        <v>3440841</v>
      </c>
    </row>
    <row r="141" spans="1:8" ht="26.25" x14ac:dyDescent="0.25">
      <c r="A141" s="341">
        <v>39</v>
      </c>
      <c r="B141" s="101">
        <v>74</v>
      </c>
      <c r="C141" s="101">
        <v>4099</v>
      </c>
      <c r="D141" s="126" t="s">
        <v>81</v>
      </c>
      <c r="E141" s="102" t="s">
        <v>21</v>
      </c>
      <c r="F141" s="103">
        <v>1416678</v>
      </c>
      <c r="G141" s="103">
        <v>3270</v>
      </c>
      <c r="H141" s="104">
        <v>0</v>
      </c>
    </row>
    <row r="142" spans="1:8" x14ac:dyDescent="0.25">
      <c r="A142" s="342"/>
      <c r="B142" s="101"/>
      <c r="C142" s="101"/>
      <c r="D142" s="126"/>
      <c r="E142" s="105" t="s">
        <v>34</v>
      </c>
      <c r="F142" s="106">
        <v>679464</v>
      </c>
      <c r="G142" s="106">
        <v>2480</v>
      </c>
      <c r="H142" s="107">
        <v>0</v>
      </c>
    </row>
    <row r="143" spans="1:8" x14ac:dyDescent="0.25">
      <c r="A143" s="343"/>
      <c r="B143" s="101"/>
      <c r="C143" s="101"/>
      <c r="D143" s="126"/>
      <c r="E143" s="105" t="s">
        <v>22</v>
      </c>
      <c r="F143" s="106">
        <v>737214</v>
      </c>
      <c r="G143" s="107">
        <v>790</v>
      </c>
      <c r="H143" s="107">
        <v>0</v>
      </c>
    </row>
    <row r="144" spans="1:8" x14ac:dyDescent="0.25">
      <c r="A144" s="341">
        <v>40</v>
      </c>
      <c r="B144" s="101">
        <v>75</v>
      </c>
      <c r="C144" s="101">
        <v>4008</v>
      </c>
      <c r="D144" s="126" t="s">
        <v>128</v>
      </c>
      <c r="E144" s="102" t="s">
        <v>21</v>
      </c>
      <c r="F144" s="103">
        <v>3946939</v>
      </c>
      <c r="G144" s="104">
        <v>0</v>
      </c>
      <c r="H144" s="104">
        <v>0</v>
      </c>
    </row>
    <row r="145" spans="1:8" x14ac:dyDescent="0.25">
      <c r="A145" s="342"/>
      <c r="B145" s="101"/>
      <c r="C145" s="101"/>
      <c r="D145" s="126"/>
      <c r="E145" s="105" t="s">
        <v>34</v>
      </c>
      <c r="F145" s="106">
        <v>766709</v>
      </c>
      <c r="G145" s="107">
        <v>0</v>
      </c>
      <c r="H145" s="107">
        <v>0</v>
      </c>
    </row>
    <row r="146" spans="1:8" x14ac:dyDescent="0.25">
      <c r="A146" s="342"/>
      <c r="B146" s="101"/>
      <c r="C146" s="101"/>
      <c r="D146" s="126"/>
      <c r="E146" s="105" t="s">
        <v>22</v>
      </c>
      <c r="F146" s="106">
        <v>3134831</v>
      </c>
      <c r="G146" s="107">
        <v>0</v>
      </c>
      <c r="H146" s="107">
        <v>0</v>
      </c>
    </row>
    <row r="147" spans="1:8" x14ac:dyDescent="0.25">
      <c r="A147" s="343"/>
      <c r="B147" s="101"/>
      <c r="C147" s="101"/>
      <c r="D147" s="126"/>
      <c r="E147" s="105" t="s">
        <v>23</v>
      </c>
      <c r="F147" s="106">
        <v>45399</v>
      </c>
      <c r="G147" s="107">
        <v>0</v>
      </c>
      <c r="H147" s="107">
        <v>0</v>
      </c>
    </row>
    <row r="148" spans="1:8" x14ac:dyDescent="0.25">
      <c r="A148" s="341">
        <v>41</v>
      </c>
      <c r="B148" s="101">
        <v>75</v>
      </c>
      <c r="C148" s="101">
        <v>4018</v>
      </c>
      <c r="D148" s="126" t="s">
        <v>82</v>
      </c>
      <c r="E148" s="102" t="s">
        <v>21</v>
      </c>
      <c r="F148" s="103">
        <v>376568</v>
      </c>
      <c r="G148" s="104">
        <v>0</v>
      </c>
      <c r="H148" s="104">
        <v>0</v>
      </c>
    </row>
    <row r="149" spans="1:8" x14ac:dyDescent="0.25">
      <c r="A149" s="342"/>
      <c r="B149" s="101"/>
      <c r="C149" s="101"/>
      <c r="D149" s="126"/>
      <c r="E149" s="105" t="s">
        <v>22</v>
      </c>
      <c r="F149" s="106">
        <v>372352</v>
      </c>
      <c r="G149" s="107">
        <v>0</v>
      </c>
      <c r="H149" s="107">
        <v>0</v>
      </c>
    </row>
    <row r="150" spans="1:8" x14ac:dyDescent="0.25">
      <c r="A150" s="343"/>
      <c r="B150" s="101"/>
      <c r="C150" s="101"/>
      <c r="D150" s="126"/>
      <c r="E150" s="105" t="s">
        <v>23</v>
      </c>
      <c r="F150" s="106">
        <v>4216</v>
      </c>
      <c r="G150" s="107">
        <v>0</v>
      </c>
      <c r="H150" s="107">
        <v>0</v>
      </c>
    </row>
    <row r="151" spans="1:8" x14ac:dyDescent="0.25">
      <c r="A151" s="341">
        <v>42</v>
      </c>
      <c r="B151" s="101">
        <v>75</v>
      </c>
      <c r="C151" s="101">
        <v>4022</v>
      </c>
      <c r="D151" s="126" t="s">
        <v>83</v>
      </c>
      <c r="E151" s="102" t="s">
        <v>21</v>
      </c>
      <c r="F151" s="103">
        <v>160950</v>
      </c>
      <c r="G151" s="104">
        <v>0</v>
      </c>
      <c r="H151" s="104">
        <v>0</v>
      </c>
    </row>
    <row r="152" spans="1:8" x14ac:dyDescent="0.25">
      <c r="A152" s="342"/>
      <c r="B152" s="101"/>
      <c r="C152" s="101"/>
      <c r="D152" s="126"/>
      <c r="E152" s="105" t="s">
        <v>35</v>
      </c>
      <c r="F152" s="106">
        <v>44832</v>
      </c>
      <c r="G152" s="107">
        <v>0</v>
      </c>
      <c r="H152" s="107">
        <v>0</v>
      </c>
    </row>
    <row r="153" spans="1:8" x14ac:dyDescent="0.25">
      <c r="A153" s="342"/>
      <c r="B153" s="101"/>
      <c r="C153" s="101"/>
      <c r="D153" s="126"/>
      <c r="E153" s="105" t="s">
        <v>22</v>
      </c>
      <c r="F153" s="106">
        <v>58391</v>
      </c>
      <c r="G153" s="107">
        <v>0</v>
      </c>
      <c r="H153" s="107">
        <v>0</v>
      </c>
    </row>
    <row r="154" spans="1:8" x14ac:dyDescent="0.25">
      <c r="A154" s="343"/>
      <c r="B154" s="101"/>
      <c r="C154" s="101"/>
      <c r="D154" s="126"/>
      <c r="E154" s="105" t="s">
        <v>23</v>
      </c>
      <c r="F154" s="106">
        <v>57727</v>
      </c>
      <c r="G154" s="107">
        <v>0</v>
      </c>
      <c r="H154" s="107">
        <v>0</v>
      </c>
    </row>
    <row r="155" spans="1:8" x14ac:dyDescent="0.25">
      <c r="A155" s="341">
        <v>43</v>
      </c>
      <c r="B155" s="101">
        <v>75</v>
      </c>
      <c r="C155" s="101">
        <v>4101</v>
      </c>
      <c r="D155" s="126" t="s">
        <v>84</v>
      </c>
      <c r="E155" s="102" t="s">
        <v>21</v>
      </c>
      <c r="F155" s="103">
        <v>4266748</v>
      </c>
      <c r="G155" s="104">
        <v>0</v>
      </c>
      <c r="H155" s="103">
        <v>1877650</v>
      </c>
    </row>
    <row r="156" spans="1:8" x14ac:dyDescent="0.25">
      <c r="A156" s="342"/>
      <c r="B156" s="101"/>
      <c r="C156" s="101"/>
      <c r="D156" s="126"/>
      <c r="E156" s="105" t="s">
        <v>22</v>
      </c>
      <c r="F156" s="106">
        <v>1509800</v>
      </c>
      <c r="G156" s="107">
        <v>0</v>
      </c>
      <c r="H156" s="107">
        <v>0</v>
      </c>
    </row>
    <row r="157" spans="1:8" x14ac:dyDescent="0.25">
      <c r="A157" s="343"/>
      <c r="B157" s="101"/>
      <c r="C157" s="101"/>
      <c r="D157" s="126"/>
      <c r="E157" s="105" t="s">
        <v>23</v>
      </c>
      <c r="F157" s="106">
        <v>2756948</v>
      </c>
      <c r="G157" s="107">
        <v>0</v>
      </c>
      <c r="H157" s="106">
        <v>1877650</v>
      </c>
    </row>
    <row r="158" spans="1:8" x14ac:dyDescent="0.25">
      <c r="A158" s="341">
        <v>44</v>
      </c>
      <c r="B158" s="101">
        <v>76</v>
      </c>
      <c r="C158" s="101">
        <v>4014</v>
      </c>
      <c r="D158" s="126" t="s">
        <v>85</v>
      </c>
      <c r="E158" s="102" t="s">
        <v>21</v>
      </c>
      <c r="F158" s="103">
        <v>20923044</v>
      </c>
      <c r="G158" s="104">
        <v>0</v>
      </c>
      <c r="H158" s="104">
        <v>0</v>
      </c>
    </row>
    <row r="159" spans="1:8" x14ac:dyDescent="0.25">
      <c r="A159" s="342"/>
      <c r="B159" s="101"/>
      <c r="C159" s="101"/>
      <c r="D159" s="126"/>
      <c r="E159" s="105" t="s">
        <v>34</v>
      </c>
      <c r="F159" s="106">
        <v>10005036</v>
      </c>
      <c r="G159" s="107">
        <v>0</v>
      </c>
      <c r="H159" s="107">
        <v>0</v>
      </c>
    </row>
    <row r="160" spans="1:8" x14ac:dyDescent="0.25">
      <c r="A160" s="342"/>
      <c r="B160" s="101"/>
      <c r="C160" s="101"/>
      <c r="D160" s="126"/>
      <c r="E160" s="105" t="s">
        <v>35</v>
      </c>
      <c r="F160" s="106">
        <v>10260813</v>
      </c>
      <c r="G160" s="107">
        <v>0</v>
      </c>
      <c r="H160" s="107">
        <v>0</v>
      </c>
    </row>
    <row r="161" spans="1:8" x14ac:dyDescent="0.25">
      <c r="A161" s="342"/>
      <c r="B161" s="101"/>
      <c r="C161" s="101"/>
      <c r="D161" s="126"/>
      <c r="E161" s="105" t="s">
        <v>22</v>
      </c>
      <c r="F161" s="106">
        <v>657120</v>
      </c>
      <c r="G161" s="107">
        <v>0</v>
      </c>
      <c r="H161" s="107">
        <v>0</v>
      </c>
    </row>
    <row r="162" spans="1:8" x14ac:dyDescent="0.25">
      <c r="A162" s="343"/>
      <c r="B162" s="101"/>
      <c r="C162" s="101"/>
      <c r="D162" s="126"/>
      <c r="E162" s="105" t="s">
        <v>23</v>
      </c>
      <c r="F162" s="107">
        <v>75</v>
      </c>
      <c r="G162" s="107">
        <v>0</v>
      </c>
      <c r="H162" s="107">
        <v>0</v>
      </c>
    </row>
    <row r="163" spans="1:8" x14ac:dyDescent="0.25">
      <c r="A163" s="341">
        <v>45</v>
      </c>
      <c r="B163" s="101">
        <v>76</v>
      </c>
      <c r="C163" s="101">
        <v>4016</v>
      </c>
      <c r="D163" s="126" t="s">
        <v>140</v>
      </c>
      <c r="E163" s="102" t="s">
        <v>21</v>
      </c>
      <c r="F163" s="103">
        <v>8634636</v>
      </c>
      <c r="G163" s="104">
        <v>0</v>
      </c>
      <c r="H163" s="103">
        <v>2750963</v>
      </c>
    </row>
    <row r="164" spans="1:8" x14ac:dyDescent="0.25">
      <c r="A164" s="342"/>
      <c r="B164" s="101"/>
      <c r="C164" s="101"/>
      <c r="D164" s="126"/>
      <c r="E164" s="105" t="s">
        <v>22</v>
      </c>
      <c r="F164" s="106">
        <v>4361764</v>
      </c>
      <c r="G164" s="107">
        <v>0</v>
      </c>
      <c r="H164" s="107">
        <v>0</v>
      </c>
    </row>
    <row r="165" spans="1:8" x14ac:dyDescent="0.25">
      <c r="A165" s="343"/>
      <c r="B165" s="101"/>
      <c r="C165" s="101"/>
      <c r="D165" s="126"/>
      <c r="E165" s="105" t="s">
        <v>23</v>
      </c>
      <c r="F165" s="106">
        <v>4272872</v>
      </c>
      <c r="G165" s="107">
        <v>0</v>
      </c>
      <c r="H165" s="106">
        <v>2750963</v>
      </c>
    </row>
    <row r="166" spans="1:8" ht="26.25" x14ac:dyDescent="0.25">
      <c r="A166" s="341">
        <v>46</v>
      </c>
      <c r="B166" s="101">
        <v>76</v>
      </c>
      <c r="C166" s="101">
        <v>4100</v>
      </c>
      <c r="D166" s="126" t="s">
        <v>86</v>
      </c>
      <c r="E166" s="102" t="s">
        <v>21</v>
      </c>
      <c r="F166" s="103">
        <v>1207074</v>
      </c>
      <c r="G166" s="104">
        <v>0</v>
      </c>
      <c r="H166" s="104">
        <v>0</v>
      </c>
    </row>
    <row r="167" spans="1:8" x14ac:dyDescent="0.25">
      <c r="A167" s="343"/>
      <c r="B167" s="101"/>
      <c r="C167" s="101"/>
      <c r="D167" s="126"/>
      <c r="E167" s="105" t="s">
        <v>22</v>
      </c>
      <c r="F167" s="106">
        <v>1207074</v>
      </c>
      <c r="G167" s="107">
        <v>0</v>
      </c>
      <c r="H167" s="107">
        <v>0</v>
      </c>
    </row>
    <row r="168" spans="1:8" x14ac:dyDescent="0.25">
      <c r="A168" s="341">
        <v>47</v>
      </c>
      <c r="B168" s="101">
        <v>92</v>
      </c>
      <c r="C168" s="101">
        <v>1000</v>
      </c>
      <c r="D168" s="126" t="s">
        <v>88</v>
      </c>
      <c r="E168" s="102" t="s">
        <v>21</v>
      </c>
      <c r="F168" s="103">
        <v>793770</v>
      </c>
      <c r="G168" s="104">
        <v>0</v>
      </c>
      <c r="H168" s="104">
        <v>0</v>
      </c>
    </row>
    <row r="169" spans="1:8" x14ac:dyDescent="0.25">
      <c r="A169" s="343"/>
      <c r="B169" s="101"/>
      <c r="C169" s="101"/>
      <c r="D169" s="126"/>
      <c r="E169" s="105" t="s">
        <v>22</v>
      </c>
      <c r="F169" s="106">
        <v>793770</v>
      </c>
      <c r="G169" s="107">
        <v>0</v>
      </c>
      <c r="H169" s="107">
        <v>0</v>
      </c>
    </row>
    <row r="170" spans="1:8" ht="39" x14ac:dyDescent="0.25">
      <c r="A170" s="341">
        <v>48</v>
      </c>
      <c r="B170" s="101">
        <v>15</v>
      </c>
      <c r="C170" s="101">
        <v>2032</v>
      </c>
      <c r="D170" s="126" t="s">
        <v>144</v>
      </c>
      <c r="E170" s="102" t="s">
        <v>21</v>
      </c>
      <c r="F170" s="103">
        <v>1452091</v>
      </c>
      <c r="G170" s="104">
        <v>0</v>
      </c>
      <c r="H170" s="104">
        <v>0</v>
      </c>
    </row>
    <row r="171" spans="1:8" x14ac:dyDescent="0.25">
      <c r="A171" s="342"/>
      <c r="B171" s="101"/>
      <c r="C171" s="101"/>
      <c r="D171" s="126"/>
      <c r="E171" s="105" t="s">
        <v>22</v>
      </c>
      <c r="F171" s="106">
        <v>1432901</v>
      </c>
      <c r="G171" s="107">
        <v>0</v>
      </c>
      <c r="H171" s="107">
        <v>0</v>
      </c>
    </row>
    <row r="172" spans="1:8" x14ac:dyDescent="0.25">
      <c r="A172" s="343"/>
      <c r="B172" s="101"/>
      <c r="C172" s="101"/>
      <c r="D172" s="126"/>
      <c r="E172" s="105" t="s">
        <v>23</v>
      </c>
      <c r="F172" s="106">
        <v>19190</v>
      </c>
      <c r="G172" s="107">
        <v>0</v>
      </c>
      <c r="H172" s="107">
        <v>0</v>
      </c>
    </row>
    <row r="173" spans="1:8" ht="26.25" x14ac:dyDescent="0.25">
      <c r="A173" s="341">
        <v>49</v>
      </c>
      <c r="B173" s="101">
        <v>31</v>
      </c>
      <c r="C173" s="101">
        <v>2362</v>
      </c>
      <c r="D173" s="126" t="s">
        <v>92</v>
      </c>
      <c r="E173" s="102" t="s">
        <v>21</v>
      </c>
      <c r="F173" s="103">
        <v>605623</v>
      </c>
      <c r="G173" s="104">
        <v>0</v>
      </c>
      <c r="H173" s="104">
        <v>0</v>
      </c>
    </row>
    <row r="174" spans="1:8" x14ac:dyDescent="0.25">
      <c r="A174" s="343"/>
      <c r="B174" s="101"/>
      <c r="C174" s="101"/>
      <c r="D174" s="126"/>
      <c r="E174" s="105" t="s">
        <v>34</v>
      </c>
      <c r="F174" s="106">
        <v>605623</v>
      </c>
      <c r="G174" s="107">
        <v>0</v>
      </c>
      <c r="H174" s="107">
        <v>0</v>
      </c>
    </row>
    <row r="175" spans="1:8" ht="26.25" x14ac:dyDescent="0.25">
      <c r="A175" s="341">
        <v>50</v>
      </c>
      <c r="B175" s="101">
        <v>31</v>
      </c>
      <c r="C175" s="101">
        <v>958</v>
      </c>
      <c r="D175" s="126" t="s">
        <v>96</v>
      </c>
      <c r="E175" s="102" t="s">
        <v>21</v>
      </c>
      <c r="F175" s="103">
        <v>3458668</v>
      </c>
      <c r="G175" s="104">
        <v>0</v>
      </c>
      <c r="H175" s="104">
        <v>0</v>
      </c>
    </row>
    <row r="176" spans="1:8" x14ac:dyDescent="0.25">
      <c r="A176" s="343"/>
      <c r="B176" s="101"/>
      <c r="C176" s="101"/>
      <c r="D176" s="126"/>
      <c r="E176" s="105" t="s">
        <v>35</v>
      </c>
      <c r="F176" s="106">
        <v>3458668</v>
      </c>
      <c r="G176" s="107">
        <v>0</v>
      </c>
      <c r="H176" s="107">
        <v>0</v>
      </c>
    </row>
    <row r="177" spans="1:8" x14ac:dyDescent="0.25">
      <c r="A177" s="341">
        <v>51</v>
      </c>
      <c r="B177" s="101">
        <v>34</v>
      </c>
      <c r="C177" s="101">
        <v>1619</v>
      </c>
      <c r="D177" s="126" t="s">
        <v>97</v>
      </c>
      <c r="E177" s="102" t="s">
        <v>21</v>
      </c>
      <c r="F177" s="103">
        <v>6852809</v>
      </c>
      <c r="G177" s="104">
        <v>0</v>
      </c>
      <c r="H177" s="104">
        <v>0</v>
      </c>
    </row>
    <row r="178" spans="1:8" x14ac:dyDescent="0.25">
      <c r="A178" s="342"/>
      <c r="B178" s="101"/>
      <c r="C178" s="101"/>
      <c r="D178" s="126"/>
      <c r="E178" s="105" t="s">
        <v>34</v>
      </c>
      <c r="F178" s="106">
        <v>366970</v>
      </c>
      <c r="G178" s="107">
        <v>0</v>
      </c>
      <c r="H178" s="107">
        <v>0</v>
      </c>
    </row>
    <row r="179" spans="1:8" x14ac:dyDescent="0.25">
      <c r="A179" s="342"/>
      <c r="B179" s="101"/>
      <c r="C179" s="101"/>
      <c r="D179" s="126"/>
      <c r="E179" s="105" t="s">
        <v>22</v>
      </c>
      <c r="F179" s="106">
        <v>1428386</v>
      </c>
      <c r="G179" s="107">
        <v>0</v>
      </c>
      <c r="H179" s="107">
        <v>0</v>
      </c>
    </row>
    <row r="180" spans="1:8" x14ac:dyDescent="0.25">
      <c r="A180" s="343"/>
      <c r="B180" s="101"/>
      <c r="C180" s="101"/>
      <c r="D180" s="126"/>
      <c r="E180" s="105" t="s">
        <v>23</v>
      </c>
      <c r="F180" s="106">
        <v>5057453</v>
      </c>
      <c r="G180" s="107">
        <v>0</v>
      </c>
      <c r="H180" s="107">
        <v>0</v>
      </c>
    </row>
    <row r="181" spans="1:8" x14ac:dyDescent="0.25">
      <c r="A181" s="341">
        <v>52</v>
      </c>
      <c r="B181" s="101">
        <v>34</v>
      </c>
      <c r="C181" s="101">
        <v>921</v>
      </c>
      <c r="D181" s="126" t="s">
        <v>98</v>
      </c>
      <c r="E181" s="102" t="s">
        <v>21</v>
      </c>
      <c r="F181" s="103">
        <v>13396234</v>
      </c>
      <c r="G181" s="104">
        <v>0</v>
      </c>
      <c r="H181" s="104">
        <v>0</v>
      </c>
    </row>
    <row r="182" spans="1:8" x14ac:dyDescent="0.25">
      <c r="A182" s="342"/>
      <c r="B182" s="101"/>
      <c r="C182" s="101"/>
      <c r="D182" s="126"/>
      <c r="E182" s="105" t="s">
        <v>34</v>
      </c>
      <c r="F182" s="106">
        <v>11323361</v>
      </c>
      <c r="G182" s="107">
        <v>0</v>
      </c>
      <c r="H182" s="107">
        <v>0</v>
      </c>
    </row>
    <row r="183" spans="1:8" x14ac:dyDescent="0.25">
      <c r="A183" s="342"/>
      <c r="B183" s="101"/>
      <c r="C183" s="101"/>
      <c r="D183" s="126"/>
      <c r="E183" s="105" t="s">
        <v>35</v>
      </c>
      <c r="F183" s="106">
        <v>1003218</v>
      </c>
      <c r="G183" s="107">
        <v>0</v>
      </c>
      <c r="H183" s="107">
        <v>0</v>
      </c>
    </row>
    <row r="184" spans="1:8" x14ac:dyDescent="0.25">
      <c r="A184" s="342"/>
      <c r="B184" s="101"/>
      <c r="C184" s="101"/>
      <c r="D184" s="126"/>
      <c r="E184" s="105" t="s">
        <v>22</v>
      </c>
      <c r="F184" s="106">
        <v>1043605</v>
      </c>
      <c r="G184" s="107">
        <v>0</v>
      </c>
      <c r="H184" s="107">
        <v>0</v>
      </c>
    </row>
    <row r="185" spans="1:8" x14ac:dyDescent="0.25">
      <c r="A185" s="343"/>
      <c r="B185" s="101"/>
      <c r="C185" s="101"/>
      <c r="D185" s="126"/>
      <c r="E185" s="105" t="s">
        <v>23</v>
      </c>
      <c r="F185" s="106">
        <v>26050</v>
      </c>
      <c r="G185" s="107">
        <v>0</v>
      </c>
      <c r="H185" s="107">
        <v>0</v>
      </c>
    </row>
    <row r="186" spans="1:8" x14ac:dyDescent="0.25">
      <c r="A186" s="341">
        <v>53</v>
      </c>
      <c r="B186" s="101">
        <v>34</v>
      </c>
      <c r="C186" s="101" t="s">
        <v>154</v>
      </c>
      <c r="D186" s="126" t="s">
        <v>138</v>
      </c>
      <c r="E186" s="102" t="s">
        <v>21</v>
      </c>
      <c r="F186" s="103">
        <v>491582</v>
      </c>
      <c r="G186" s="104">
        <v>0</v>
      </c>
      <c r="H186" s="104">
        <v>0</v>
      </c>
    </row>
    <row r="187" spans="1:8" x14ac:dyDescent="0.25">
      <c r="A187" s="342"/>
      <c r="B187" s="101"/>
      <c r="C187" s="101"/>
      <c r="D187" s="126"/>
      <c r="E187" s="105" t="s">
        <v>22</v>
      </c>
      <c r="F187" s="106">
        <v>490020</v>
      </c>
      <c r="G187" s="107">
        <v>0</v>
      </c>
      <c r="H187" s="107">
        <v>0</v>
      </c>
    </row>
    <row r="188" spans="1:8" x14ac:dyDescent="0.25">
      <c r="A188" s="343"/>
      <c r="B188" s="101"/>
      <c r="C188" s="101"/>
      <c r="D188" s="126"/>
      <c r="E188" s="105" t="s">
        <v>23</v>
      </c>
      <c r="F188" s="106">
        <v>1562</v>
      </c>
      <c r="G188" s="107">
        <v>0</v>
      </c>
      <c r="H188" s="107">
        <v>0</v>
      </c>
    </row>
    <row r="189" spans="1:8" x14ac:dyDescent="0.25">
      <c r="A189" s="341">
        <v>54</v>
      </c>
      <c r="B189" s="101">
        <v>62</v>
      </c>
      <c r="C189" s="101">
        <v>510</v>
      </c>
      <c r="D189" s="126" t="s">
        <v>100</v>
      </c>
      <c r="E189" s="102" t="s">
        <v>21</v>
      </c>
      <c r="F189" s="103">
        <v>1143385</v>
      </c>
      <c r="G189" s="104">
        <v>0</v>
      </c>
      <c r="H189" s="103">
        <v>61114</v>
      </c>
    </row>
    <row r="190" spans="1:8" x14ac:dyDescent="0.25">
      <c r="A190" s="342"/>
      <c r="B190" s="101"/>
      <c r="C190" s="101"/>
      <c r="D190" s="126"/>
      <c r="E190" s="105" t="s">
        <v>35</v>
      </c>
      <c r="F190" s="106">
        <v>1071749</v>
      </c>
      <c r="G190" s="107">
        <v>0</v>
      </c>
      <c r="H190" s="107">
        <v>0</v>
      </c>
    </row>
    <row r="191" spans="1:8" x14ac:dyDescent="0.25">
      <c r="A191" s="343"/>
      <c r="B191" s="101"/>
      <c r="C191" s="101"/>
      <c r="D191" s="126"/>
      <c r="E191" s="105" t="s">
        <v>23</v>
      </c>
      <c r="F191" s="106">
        <v>71636</v>
      </c>
      <c r="G191" s="107">
        <v>0</v>
      </c>
      <c r="H191" s="106">
        <v>61114</v>
      </c>
    </row>
    <row r="192" spans="1:8" x14ac:dyDescent="0.25">
      <c r="A192" s="341">
        <v>55</v>
      </c>
      <c r="B192" s="101">
        <v>71</v>
      </c>
      <c r="C192" s="101" t="s">
        <v>155</v>
      </c>
      <c r="D192" s="126" t="s">
        <v>150</v>
      </c>
      <c r="E192" s="102" t="s">
        <v>21</v>
      </c>
      <c r="F192" s="103">
        <v>237198</v>
      </c>
      <c r="G192" s="104">
        <v>0</v>
      </c>
      <c r="H192" s="103">
        <v>169340</v>
      </c>
    </row>
    <row r="193" spans="1:8" x14ac:dyDescent="0.25">
      <c r="A193" s="342"/>
      <c r="B193" s="101"/>
      <c r="C193" s="101"/>
      <c r="D193" s="126"/>
      <c r="E193" s="105" t="s">
        <v>22</v>
      </c>
      <c r="F193" s="106">
        <v>14460</v>
      </c>
      <c r="G193" s="107">
        <v>0</v>
      </c>
      <c r="H193" s="107">
        <v>0</v>
      </c>
    </row>
    <row r="194" spans="1:8" x14ac:dyDescent="0.25">
      <c r="A194" s="343"/>
      <c r="B194" s="101"/>
      <c r="C194" s="101"/>
      <c r="D194" s="126"/>
      <c r="E194" s="105" t="s">
        <v>23</v>
      </c>
      <c r="F194" s="106">
        <v>222738</v>
      </c>
      <c r="G194" s="107">
        <v>0</v>
      </c>
      <c r="H194" s="106">
        <v>169340</v>
      </c>
    </row>
    <row r="195" spans="1:8" x14ac:dyDescent="0.25">
      <c r="A195" s="341">
        <v>56</v>
      </c>
      <c r="B195" s="101">
        <v>71</v>
      </c>
      <c r="C195" s="101">
        <v>965</v>
      </c>
      <c r="D195" s="126" t="s">
        <v>102</v>
      </c>
      <c r="E195" s="102" t="s">
        <v>21</v>
      </c>
      <c r="F195" s="103">
        <v>15330237</v>
      </c>
      <c r="G195" s="104">
        <v>0</v>
      </c>
      <c r="H195" s="103">
        <v>7945866</v>
      </c>
    </row>
    <row r="196" spans="1:8" x14ac:dyDescent="0.25">
      <c r="A196" s="342"/>
      <c r="B196" s="101"/>
      <c r="C196" s="101"/>
      <c r="D196" s="126"/>
      <c r="E196" s="105" t="s">
        <v>22</v>
      </c>
      <c r="F196" s="106">
        <v>4615767</v>
      </c>
      <c r="G196" s="107">
        <v>0</v>
      </c>
      <c r="H196" s="107">
        <v>0</v>
      </c>
    </row>
    <row r="197" spans="1:8" x14ac:dyDescent="0.25">
      <c r="A197" s="343"/>
      <c r="B197" s="101"/>
      <c r="C197" s="101"/>
      <c r="D197" s="126"/>
      <c r="E197" s="105" t="s">
        <v>23</v>
      </c>
      <c r="F197" s="106">
        <v>10714470</v>
      </c>
      <c r="G197" s="107">
        <v>0</v>
      </c>
      <c r="H197" s="106">
        <v>7945866</v>
      </c>
    </row>
    <row r="198" spans="1:8" ht="51.75" x14ac:dyDescent="0.25">
      <c r="A198" s="341">
        <v>57</v>
      </c>
      <c r="B198" s="101">
        <v>75</v>
      </c>
      <c r="C198" s="101">
        <v>144</v>
      </c>
      <c r="D198" s="126" t="s">
        <v>104</v>
      </c>
      <c r="E198" s="102" t="s">
        <v>21</v>
      </c>
      <c r="F198" s="103">
        <v>8108645</v>
      </c>
      <c r="G198" s="104">
        <v>0</v>
      </c>
      <c r="H198" s="103">
        <v>32922</v>
      </c>
    </row>
    <row r="199" spans="1:8" x14ac:dyDescent="0.25">
      <c r="A199" s="342"/>
      <c r="B199" s="101"/>
      <c r="C199" s="101"/>
      <c r="D199" s="126"/>
      <c r="E199" s="105" t="s">
        <v>34</v>
      </c>
      <c r="F199" s="106">
        <v>8070188</v>
      </c>
      <c r="G199" s="107">
        <v>0</v>
      </c>
      <c r="H199" s="107">
        <v>0</v>
      </c>
    </row>
    <row r="200" spans="1:8" x14ac:dyDescent="0.25">
      <c r="A200" s="343"/>
      <c r="B200" s="101"/>
      <c r="C200" s="101"/>
      <c r="D200" s="126"/>
      <c r="E200" s="105" t="s">
        <v>23</v>
      </c>
      <c r="F200" s="106">
        <v>38457</v>
      </c>
      <c r="G200" s="107">
        <v>0</v>
      </c>
      <c r="H200" s="106">
        <v>32922</v>
      </c>
    </row>
    <row r="201" spans="1:8" x14ac:dyDescent="0.25">
      <c r="A201" s="341">
        <v>58</v>
      </c>
      <c r="B201" s="101">
        <v>75</v>
      </c>
      <c r="C201" s="101">
        <v>146</v>
      </c>
      <c r="D201" s="126" t="s">
        <v>105</v>
      </c>
      <c r="E201" s="102" t="s">
        <v>21</v>
      </c>
      <c r="F201" s="103">
        <v>4869029</v>
      </c>
      <c r="G201" s="104">
        <v>0</v>
      </c>
      <c r="H201" s="104">
        <v>0</v>
      </c>
    </row>
    <row r="202" spans="1:8" x14ac:dyDescent="0.25">
      <c r="A202" s="342"/>
      <c r="B202" s="101"/>
      <c r="C202" s="101"/>
      <c r="D202" s="126"/>
      <c r="E202" s="105" t="s">
        <v>34</v>
      </c>
      <c r="F202" s="106">
        <v>4068999</v>
      </c>
      <c r="G202" s="107">
        <v>0</v>
      </c>
      <c r="H202" s="107">
        <v>0</v>
      </c>
    </row>
    <row r="203" spans="1:8" x14ac:dyDescent="0.25">
      <c r="A203" s="342"/>
      <c r="B203" s="101"/>
      <c r="C203" s="101"/>
      <c r="D203" s="126"/>
      <c r="E203" s="105" t="s">
        <v>35</v>
      </c>
      <c r="F203" s="106">
        <v>122584</v>
      </c>
      <c r="G203" s="107">
        <v>0</v>
      </c>
      <c r="H203" s="107">
        <v>0</v>
      </c>
    </row>
    <row r="204" spans="1:8" x14ac:dyDescent="0.25">
      <c r="A204" s="342"/>
      <c r="B204" s="101"/>
      <c r="C204" s="101"/>
      <c r="D204" s="126"/>
      <c r="E204" s="105" t="s">
        <v>22</v>
      </c>
      <c r="F204" s="106">
        <v>663831</v>
      </c>
      <c r="G204" s="107">
        <v>0</v>
      </c>
      <c r="H204" s="107">
        <v>0</v>
      </c>
    </row>
    <row r="205" spans="1:8" x14ac:dyDescent="0.25">
      <c r="A205" s="343"/>
      <c r="B205" s="101"/>
      <c r="C205" s="101"/>
      <c r="D205" s="126"/>
      <c r="E205" s="105" t="s">
        <v>23</v>
      </c>
      <c r="F205" s="106">
        <v>13615</v>
      </c>
      <c r="G205" s="107">
        <v>0</v>
      </c>
      <c r="H205" s="107">
        <v>0</v>
      </c>
    </row>
    <row r="206" spans="1:8" x14ac:dyDescent="0.25">
      <c r="A206" s="341">
        <v>59</v>
      </c>
      <c r="B206" s="101">
        <v>75</v>
      </c>
      <c r="C206" s="101">
        <v>962</v>
      </c>
      <c r="D206" s="126" t="s">
        <v>107</v>
      </c>
      <c r="E206" s="102" t="s">
        <v>21</v>
      </c>
      <c r="F206" s="103">
        <v>1565316</v>
      </c>
      <c r="G206" s="104">
        <v>0</v>
      </c>
      <c r="H206" s="104">
        <v>0</v>
      </c>
    </row>
    <row r="207" spans="1:8" x14ac:dyDescent="0.25">
      <c r="A207" s="342"/>
      <c r="B207" s="101"/>
      <c r="C207" s="101"/>
      <c r="D207" s="126"/>
      <c r="E207" s="105" t="s">
        <v>35</v>
      </c>
      <c r="F207" s="106">
        <v>1257216</v>
      </c>
      <c r="G207" s="107">
        <v>0</v>
      </c>
      <c r="H207" s="107">
        <v>0</v>
      </c>
    </row>
    <row r="208" spans="1:8" x14ac:dyDescent="0.25">
      <c r="A208" s="342"/>
      <c r="B208" s="101"/>
      <c r="C208" s="101"/>
      <c r="D208" s="126"/>
      <c r="E208" s="105" t="s">
        <v>22</v>
      </c>
      <c r="F208" s="106">
        <v>307455</v>
      </c>
      <c r="G208" s="107">
        <v>0</v>
      </c>
      <c r="H208" s="107">
        <v>0</v>
      </c>
    </row>
    <row r="209" spans="1:8" x14ac:dyDescent="0.25">
      <c r="A209" s="343"/>
      <c r="B209" s="101"/>
      <c r="C209" s="101"/>
      <c r="D209" s="126"/>
      <c r="E209" s="105" t="s">
        <v>23</v>
      </c>
      <c r="F209" s="107">
        <v>645</v>
      </c>
      <c r="G209" s="107">
        <v>0</v>
      </c>
      <c r="H209" s="107">
        <v>0</v>
      </c>
    </row>
    <row r="210" spans="1:8" ht="26.25" x14ac:dyDescent="0.25">
      <c r="A210" s="336">
        <v>60</v>
      </c>
      <c r="B210" s="244">
        <v>31</v>
      </c>
      <c r="C210" s="108" t="s">
        <v>110</v>
      </c>
      <c r="D210" s="109" t="s">
        <v>111</v>
      </c>
      <c r="E210" s="110" t="s">
        <v>21</v>
      </c>
      <c r="F210" s="111">
        <f>F211+F212+F213+F214+F215+F216</f>
        <v>752010715</v>
      </c>
      <c r="G210" s="111">
        <f>G211+G212+G213+G214+G215+G216</f>
        <v>44676</v>
      </c>
      <c r="H210" s="111">
        <f>H211+H212+H213+H214+H215+H216</f>
        <v>116295433</v>
      </c>
    </row>
    <row r="211" spans="1:8" x14ac:dyDescent="0.25">
      <c r="A211" s="336"/>
      <c r="B211" s="108"/>
      <c r="C211" s="108"/>
      <c r="D211" s="109"/>
      <c r="E211" s="110" t="s">
        <v>134</v>
      </c>
      <c r="F211" s="111">
        <v>0</v>
      </c>
      <c r="G211" s="113">
        <v>18766</v>
      </c>
      <c r="H211" s="111">
        <v>0</v>
      </c>
    </row>
    <row r="212" spans="1:8" x14ac:dyDescent="0.25">
      <c r="A212" s="336"/>
      <c r="B212" s="108"/>
      <c r="C212" s="108"/>
      <c r="D212" s="109"/>
      <c r="E212" s="112" t="s">
        <v>34</v>
      </c>
      <c r="F212" s="113">
        <v>419514365</v>
      </c>
      <c r="G212" s="113">
        <v>21127</v>
      </c>
      <c r="H212" s="113">
        <v>0</v>
      </c>
    </row>
    <row r="213" spans="1:8" x14ac:dyDescent="0.25">
      <c r="A213" s="336"/>
      <c r="B213" s="108"/>
      <c r="C213" s="108"/>
      <c r="D213" s="109"/>
      <c r="E213" s="112" t="s">
        <v>131</v>
      </c>
      <c r="F213" s="113">
        <v>963672</v>
      </c>
      <c r="G213" s="113">
        <v>1996</v>
      </c>
      <c r="H213" s="113">
        <v>0</v>
      </c>
    </row>
    <row r="214" spans="1:8" x14ac:dyDescent="0.25">
      <c r="A214" s="336"/>
      <c r="B214" s="108"/>
      <c r="C214" s="108"/>
      <c r="D214" s="109"/>
      <c r="E214" s="112" t="s">
        <v>35</v>
      </c>
      <c r="F214" s="113">
        <v>48635394</v>
      </c>
      <c r="G214" s="113">
        <v>1498</v>
      </c>
      <c r="H214" s="113">
        <v>0</v>
      </c>
    </row>
    <row r="215" spans="1:8" x14ac:dyDescent="0.25">
      <c r="A215" s="336"/>
      <c r="B215" s="108"/>
      <c r="C215" s="108"/>
      <c r="D215" s="109"/>
      <c r="E215" s="112" t="s">
        <v>22</v>
      </c>
      <c r="F215" s="113">
        <v>132749122</v>
      </c>
      <c r="G215" s="113">
        <v>1254</v>
      </c>
      <c r="H215" s="113">
        <v>0</v>
      </c>
    </row>
    <row r="216" spans="1:8" x14ac:dyDescent="0.25">
      <c r="A216" s="336"/>
      <c r="B216" s="115"/>
      <c r="C216" s="115"/>
      <c r="D216" s="109"/>
      <c r="E216" s="112" t="s">
        <v>23</v>
      </c>
      <c r="F216" s="113">
        <v>150148162</v>
      </c>
      <c r="G216" s="113">
        <v>35</v>
      </c>
      <c r="H216" s="113">
        <v>116295433</v>
      </c>
    </row>
    <row r="217" spans="1:8" x14ac:dyDescent="0.25">
      <c r="A217" s="372">
        <v>61</v>
      </c>
      <c r="B217" s="232">
        <v>31</v>
      </c>
      <c r="C217" s="232">
        <v>2363</v>
      </c>
      <c r="D217" s="233" t="s">
        <v>112</v>
      </c>
      <c r="E217" s="234" t="s">
        <v>21</v>
      </c>
      <c r="F217" s="235">
        <f>F218+F219+F220</f>
        <v>91618597</v>
      </c>
      <c r="G217" s="235">
        <f>G218+G219+G220</f>
        <v>6</v>
      </c>
      <c r="H217" s="235">
        <f>H218+H220+H219</f>
        <v>38359437</v>
      </c>
    </row>
    <row r="218" spans="1:8" x14ac:dyDescent="0.25">
      <c r="A218" s="372"/>
      <c r="B218" s="232"/>
      <c r="C218" s="232"/>
      <c r="D218" s="233"/>
      <c r="E218" s="236" t="s">
        <v>35</v>
      </c>
      <c r="F218" s="237">
        <v>6808249</v>
      </c>
      <c r="G218" s="237">
        <v>6</v>
      </c>
      <c r="H218" s="237">
        <v>0</v>
      </c>
    </row>
    <row r="219" spans="1:8" x14ac:dyDescent="0.25">
      <c r="A219" s="372"/>
      <c r="B219" s="232"/>
      <c r="C219" s="232"/>
      <c r="D219" s="233"/>
      <c r="E219" s="236" t="s">
        <v>22</v>
      </c>
      <c r="F219" s="237">
        <v>32706836</v>
      </c>
      <c r="G219" s="237">
        <v>0</v>
      </c>
      <c r="H219" s="237">
        <v>0</v>
      </c>
    </row>
    <row r="220" spans="1:8" x14ac:dyDescent="0.25">
      <c r="A220" s="372"/>
      <c r="B220" s="232"/>
      <c r="C220" s="232"/>
      <c r="D220" s="233"/>
      <c r="E220" s="236" t="s">
        <v>23</v>
      </c>
      <c r="F220" s="237">
        <v>52103512</v>
      </c>
      <c r="G220" s="237">
        <v>0</v>
      </c>
      <c r="H220" s="237">
        <v>38359437</v>
      </c>
    </row>
  </sheetData>
  <mergeCells count="64">
    <mergeCell ref="A210:A216"/>
    <mergeCell ref="A217:A220"/>
    <mergeCell ref="A195:A197"/>
    <mergeCell ref="A198:A200"/>
    <mergeCell ref="A201:A205"/>
    <mergeCell ref="A206:A209"/>
    <mergeCell ref="A177:A180"/>
    <mergeCell ref="A181:A185"/>
    <mergeCell ref="A186:A188"/>
    <mergeCell ref="A189:A191"/>
    <mergeCell ref="A192:A194"/>
    <mergeCell ref="A168:A169"/>
    <mergeCell ref="A170:A172"/>
    <mergeCell ref="A173:A174"/>
    <mergeCell ref="A175:A176"/>
    <mergeCell ref="A148:A150"/>
    <mergeCell ref="A151:A154"/>
    <mergeCell ref="A155:A157"/>
    <mergeCell ref="A158:A162"/>
    <mergeCell ref="A163:A165"/>
    <mergeCell ref="A166:A167"/>
    <mergeCell ref="A144:A147"/>
    <mergeCell ref="A105:A107"/>
    <mergeCell ref="A108:A112"/>
    <mergeCell ref="A113:A116"/>
    <mergeCell ref="A117:A119"/>
    <mergeCell ref="A120:A124"/>
    <mergeCell ref="A125:A127"/>
    <mergeCell ref="A128:A130"/>
    <mergeCell ref="A131:A134"/>
    <mergeCell ref="A135:A137"/>
    <mergeCell ref="A138:A140"/>
    <mergeCell ref="A141:A143"/>
    <mergeCell ref="A101:A104"/>
    <mergeCell ref="A62:A65"/>
    <mergeCell ref="A66:A68"/>
    <mergeCell ref="A69:A71"/>
    <mergeCell ref="A72:A74"/>
    <mergeCell ref="A75:A77"/>
    <mergeCell ref="A78:A79"/>
    <mergeCell ref="A80:A83"/>
    <mergeCell ref="A84:A87"/>
    <mergeCell ref="A88:A92"/>
    <mergeCell ref="A93:A96"/>
    <mergeCell ref="A97:A100"/>
    <mergeCell ref="A13:A15"/>
    <mergeCell ref="A16:A18"/>
    <mergeCell ref="A58:A61"/>
    <mergeCell ref="A19:A22"/>
    <mergeCell ref="A23:A27"/>
    <mergeCell ref="A28:A30"/>
    <mergeCell ref="A31:A34"/>
    <mergeCell ref="A35:A38"/>
    <mergeCell ref="A39:A41"/>
    <mergeCell ref="A42:A44"/>
    <mergeCell ref="A45:A46"/>
    <mergeCell ref="A47:A49"/>
    <mergeCell ref="A50:A54"/>
    <mergeCell ref="A55:A57"/>
    <mergeCell ref="A1:H1"/>
    <mergeCell ref="A2:H2"/>
    <mergeCell ref="A3:H3"/>
    <mergeCell ref="A7:A9"/>
    <mergeCell ref="A10:A12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205" workbookViewId="0">
      <selection activeCell="G224" sqref="G224"/>
    </sheetView>
  </sheetViews>
  <sheetFormatPr defaultRowHeight="15" x14ac:dyDescent="0.25"/>
  <cols>
    <col min="1" max="1" width="6.85546875" style="291" customWidth="1"/>
    <col min="2" max="2" width="8" style="291" customWidth="1"/>
    <col min="3" max="3" width="12.28515625" style="291" bestFit="1" customWidth="1"/>
    <col min="4" max="4" width="36.5703125" style="164" bestFit="1" customWidth="1"/>
    <col min="5" max="5" width="16.5703125" style="291" bestFit="1" customWidth="1"/>
    <col min="6" max="6" width="13.5703125" style="291" bestFit="1" customWidth="1"/>
    <col min="7" max="7" width="14.85546875" style="291" bestFit="1" customWidth="1"/>
    <col min="8" max="8" width="22.140625" style="291" bestFit="1" customWidth="1"/>
    <col min="9" max="16384" width="9.140625" style="291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159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81"/>
    </row>
    <row r="6" spans="1:8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</row>
    <row r="8" spans="1:8" ht="45" x14ac:dyDescent="0.25">
      <c r="A8" s="304">
        <v>1</v>
      </c>
      <c r="B8" s="2">
        <v>11</v>
      </c>
      <c r="C8" s="2">
        <v>2303</v>
      </c>
      <c r="D8" s="48" t="s">
        <v>20</v>
      </c>
      <c r="E8" s="4" t="s">
        <v>21</v>
      </c>
      <c r="F8" s="6">
        <v>1291517</v>
      </c>
      <c r="G8" s="8">
        <v>0</v>
      </c>
      <c r="H8" s="6">
        <v>18755</v>
      </c>
    </row>
    <row r="9" spans="1:8" x14ac:dyDescent="0.25">
      <c r="A9" s="305"/>
      <c r="B9" s="2"/>
      <c r="C9" s="2"/>
      <c r="D9" s="48"/>
      <c r="E9" s="3" t="s">
        <v>22</v>
      </c>
      <c r="F9" s="5">
        <v>1098682</v>
      </c>
      <c r="G9" s="7">
        <v>0</v>
      </c>
      <c r="H9" s="7">
        <v>0</v>
      </c>
    </row>
    <row r="10" spans="1:8" x14ac:dyDescent="0.25">
      <c r="A10" s="306"/>
      <c r="B10" s="2"/>
      <c r="C10" s="2"/>
      <c r="D10" s="48"/>
      <c r="E10" s="3" t="s">
        <v>23</v>
      </c>
      <c r="F10" s="5">
        <v>192835</v>
      </c>
      <c r="G10" s="7">
        <v>0</v>
      </c>
      <c r="H10" s="5">
        <v>18755</v>
      </c>
    </row>
    <row r="11" spans="1:8" ht="30" x14ac:dyDescent="0.25">
      <c r="A11" s="304">
        <v>2</v>
      </c>
      <c r="B11" s="2">
        <v>13</v>
      </c>
      <c r="C11" s="2">
        <v>4279</v>
      </c>
      <c r="D11" s="48" t="s">
        <v>25</v>
      </c>
      <c r="E11" s="4" t="s">
        <v>21</v>
      </c>
      <c r="F11" s="6">
        <v>5383820</v>
      </c>
      <c r="G11" s="8">
        <v>0</v>
      </c>
      <c r="H11" s="6">
        <v>2877353</v>
      </c>
    </row>
    <row r="12" spans="1:8" x14ac:dyDescent="0.25">
      <c r="A12" s="305"/>
      <c r="B12" s="2"/>
      <c r="C12" s="2"/>
      <c r="D12" s="48"/>
      <c r="E12" s="3" t="s">
        <v>22</v>
      </c>
      <c r="F12" s="5">
        <v>2022276</v>
      </c>
      <c r="G12" s="7">
        <v>0</v>
      </c>
      <c r="H12" s="5">
        <v>601686</v>
      </c>
    </row>
    <row r="13" spans="1:8" x14ac:dyDescent="0.25">
      <c r="A13" s="306"/>
      <c r="B13" s="2"/>
      <c r="C13" s="2"/>
      <c r="D13" s="48"/>
      <c r="E13" s="3" t="s">
        <v>23</v>
      </c>
      <c r="F13" s="5">
        <v>3361544</v>
      </c>
      <c r="G13" s="7">
        <v>0</v>
      </c>
      <c r="H13" s="5">
        <v>2275667</v>
      </c>
    </row>
    <row r="14" spans="1:8" x14ac:dyDescent="0.25">
      <c r="A14" s="304">
        <v>3</v>
      </c>
      <c r="B14" s="2">
        <v>14</v>
      </c>
      <c r="C14" s="2">
        <v>4269</v>
      </c>
      <c r="D14" s="48" t="s">
        <v>30</v>
      </c>
      <c r="E14" s="4" t="s">
        <v>21</v>
      </c>
      <c r="F14" s="6">
        <v>1191161</v>
      </c>
      <c r="G14" s="8">
        <v>0</v>
      </c>
      <c r="H14" s="8">
        <v>0</v>
      </c>
    </row>
    <row r="15" spans="1:8" x14ac:dyDescent="0.25">
      <c r="A15" s="305"/>
      <c r="B15" s="2"/>
      <c r="C15" s="2"/>
      <c r="D15" s="48"/>
      <c r="E15" s="3" t="s">
        <v>22</v>
      </c>
      <c r="F15" s="5">
        <v>817662</v>
      </c>
      <c r="G15" s="7">
        <v>0</v>
      </c>
      <c r="H15" s="7">
        <v>0</v>
      </c>
    </row>
    <row r="16" spans="1:8" x14ac:dyDescent="0.25">
      <c r="A16" s="306"/>
      <c r="B16" s="2"/>
      <c r="C16" s="2"/>
      <c r="D16" s="48"/>
      <c r="E16" s="3" t="s">
        <v>23</v>
      </c>
      <c r="F16" s="5">
        <v>373499</v>
      </c>
      <c r="G16" s="7">
        <v>0</v>
      </c>
      <c r="H16" s="7">
        <v>0</v>
      </c>
    </row>
    <row r="17" spans="1:8" ht="30" x14ac:dyDescent="0.25">
      <c r="A17" s="304">
        <v>4</v>
      </c>
      <c r="B17" s="2">
        <v>15</v>
      </c>
      <c r="C17" s="2">
        <v>2033</v>
      </c>
      <c r="D17" s="48" t="s">
        <v>31</v>
      </c>
      <c r="E17" s="4" t="s">
        <v>21</v>
      </c>
      <c r="F17" s="6">
        <v>3575383</v>
      </c>
      <c r="G17" s="8">
        <v>0</v>
      </c>
      <c r="H17" s="6">
        <v>388278</v>
      </c>
    </row>
    <row r="18" spans="1:8" x14ac:dyDescent="0.25">
      <c r="A18" s="305"/>
      <c r="B18" s="2"/>
      <c r="C18" s="2"/>
      <c r="D18" s="48"/>
      <c r="E18" s="3" t="s">
        <v>35</v>
      </c>
      <c r="F18" s="5">
        <v>1234089</v>
      </c>
      <c r="G18" s="7">
        <v>0</v>
      </c>
      <c r="H18" s="7">
        <v>0</v>
      </c>
    </row>
    <row r="19" spans="1:8" x14ac:dyDescent="0.25">
      <c r="A19" s="305"/>
      <c r="B19" s="2"/>
      <c r="C19" s="2"/>
      <c r="D19" s="48"/>
      <c r="E19" s="3" t="s">
        <v>22</v>
      </c>
      <c r="F19" s="5">
        <v>1587336</v>
      </c>
      <c r="G19" s="7">
        <v>0</v>
      </c>
      <c r="H19" s="7">
        <v>0</v>
      </c>
    </row>
    <row r="20" spans="1:8" x14ac:dyDescent="0.25">
      <c r="A20" s="306"/>
      <c r="B20" s="2"/>
      <c r="C20" s="2"/>
      <c r="D20" s="48"/>
      <c r="E20" s="3" t="s">
        <v>23</v>
      </c>
      <c r="F20" s="5">
        <v>753958</v>
      </c>
      <c r="G20" s="7">
        <v>0</v>
      </c>
      <c r="H20" s="5">
        <v>388278</v>
      </c>
    </row>
    <row r="21" spans="1:8" ht="30" x14ac:dyDescent="0.25">
      <c r="A21" s="304">
        <v>5</v>
      </c>
      <c r="B21" s="2">
        <v>15</v>
      </c>
      <c r="C21" s="2">
        <v>901</v>
      </c>
      <c r="D21" s="48" t="s">
        <v>33</v>
      </c>
      <c r="E21" s="4" t="s">
        <v>21</v>
      </c>
      <c r="F21" s="6">
        <f>F22+F23+F24+F25</f>
        <v>63636643</v>
      </c>
      <c r="G21" s="8">
        <v>0</v>
      </c>
      <c r="H21" s="6">
        <f>H22+H23+H24+H25</f>
        <v>23941246</v>
      </c>
    </row>
    <row r="22" spans="1:8" x14ac:dyDescent="0.25">
      <c r="A22" s="305"/>
      <c r="B22" s="2"/>
      <c r="C22" s="2"/>
      <c r="D22" s="48"/>
      <c r="E22" s="3" t="s">
        <v>34</v>
      </c>
      <c r="F22" s="5">
        <v>19365917</v>
      </c>
      <c r="G22" s="7">
        <v>0</v>
      </c>
      <c r="H22" s="7">
        <v>0</v>
      </c>
    </row>
    <row r="23" spans="1:8" x14ac:dyDescent="0.25">
      <c r="A23" s="305"/>
      <c r="B23" s="2"/>
      <c r="C23" s="2"/>
      <c r="D23" s="48"/>
      <c r="E23" s="3" t="s">
        <v>35</v>
      </c>
      <c r="F23" s="5">
        <v>535655</v>
      </c>
      <c r="G23" s="7">
        <v>0</v>
      </c>
      <c r="H23" s="7">
        <v>0</v>
      </c>
    </row>
    <row r="24" spans="1:8" x14ac:dyDescent="0.25">
      <c r="A24" s="305"/>
      <c r="B24" s="2"/>
      <c r="C24" s="2"/>
      <c r="D24" s="48"/>
      <c r="E24" s="3" t="s">
        <v>22</v>
      </c>
      <c r="F24" s="5">
        <v>11767620</v>
      </c>
      <c r="G24" s="7">
        <v>0</v>
      </c>
      <c r="H24" s="5">
        <v>0</v>
      </c>
    </row>
    <row r="25" spans="1:8" x14ac:dyDescent="0.25">
      <c r="A25" s="306"/>
      <c r="B25" s="2"/>
      <c r="C25" s="2"/>
      <c r="D25" s="48"/>
      <c r="E25" s="3" t="s">
        <v>23</v>
      </c>
      <c r="F25" s="5">
        <v>31967451</v>
      </c>
      <c r="G25" s="7">
        <v>0</v>
      </c>
      <c r="H25" s="5">
        <v>23941246</v>
      </c>
    </row>
    <row r="26" spans="1:8" x14ac:dyDescent="0.25">
      <c r="A26" s="304">
        <v>6</v>
      </c>
      <c r="B26" s="2">
        <v>16</v>
      </c>
      <c r="C26" s="2">
        <v>2525</v>
      </c>
      <c r="D26" s="48" t="s">
        <v>36</v>
      </c>
      <c r="E26" s="4" t="s">
        <v>21</v>
      </c>
      <c r="F26" s="6">
        <v>3123282</v>
      </c>
      <c r="G26" s="8">
        <v>0</v>
      </c>
      <c r="H26" s="8">
        <v>0</v>
      </c>
    </row>
    <row r="27" spans="1:8" x14ac:dyDescent="0.25">
      <c r="A27" s="305"/>
      <c r="B27" s="2"/>
      <c r="C27" s="2"/>
      <c r="D27" s="48"/>
      <c r="E27" s="3" t="s">
        <v>22</v>
      </c>
      <c r="F27" s="5">
        <v>3067392</v>
      </c>
      <c r="G27" s="7">
        <v>0</v>
      </c>
      <c r="H27" s="7">
        <v>0</v>
      </c>
    </row>
    <row r="28" spans="1:8" x14ac:dyDescent="0.25">
      <c r="A28" s="306"/>
      <c r="B28" s="2"/>
      <c r="C28" s="2"/>
      <c r="D28" s="48"/>
      <c r="E28" s="3" t="s">
        <v>23</v>
      </c>
      <c r="F28" s="5">
        <v>55890</v>
      </c>
      <c r="G28" s="7">
        <v>0</v>
      </c>
      <c r="H28" s="7">
        <v>0</v>
      </c>
    </row>
    <row r="29" spans="1:8" x14ac:dyDescent="0.25">
      <c r="A29" s="304">
        <v>7</v>
      </c>
      <c r="B29" s="2">
        <v>18</v>
      </c>
      <c r="C29" s="2">
        <v>4112</v>
      </c>
      <c r="D29" s="48" t="s">
        <v>37</v>
      </c>
      <c r="E29" s="4" t="s">
        <v>21</v>
      </c>
      <c r="F29" s="6">
        <v>17824134</v>
      </c>
      <c r="G29" s="8">
        <v>0</v>
      </c>
      <c r="H29" s="6">
        <v>9714776</v>
      </c>
    </row>
    <row r="30" spans="1:8" x14ac:dyDescent="0.25">
      <c r="A30" s="305"/>
      <c r="B30" s="2"/>
      <c r="C30" s="2"/>
      <c r="D30" s="48"/>
      <c r="E30" s="3" t="s">
        <v>34</v>
      </c>
      <c r="F30" s="5">
        <v>329669</v>
      </c>
      <c r="G30" s="7">
        <v>0</v>
      </c>
      <c r="H30" s="7">
        <v>0</v>
      </c>
    </row>
    <row r="31" spans="1:8" x14ac:dyDescent="0.25">
      <c r="A31" s="305"/>
      <c r="B31" s="2"/>
      <c r="C31" s="2"/>
      <c r="D31" s="48"/>
      <c r="E31" s="3" t="s">
        <v>22</v>
      </c>
      <c r="F31" s="5">
        <v>4675669</v>
      </c>
      <c r="G31" s="7">
        <v>0</v>
      </c>
      <c r="H31" s="7">
        <v>0</v>
      </c>
    </row>
    <row r="32" spans="1:8" x14ac:dyDescent="0.25">
      <c r="A32" s="306"/>
      <c r="B32" s="2"/>
      <c r="C32" s="2"/>
      <c r="D32" s="48"/>
      <c r="E32" s="3" t="s">
        <v>23</v>
      </c>
      <c r="F32" s="5">
        <v>12818796</v>
      </c>
      <c r="G32" s="7">
        <v>0</v>
      </c>
      <c r="H32" s="5">
        <v>9714776</v>
      </c>
    </row>
    <row r="33" spans="1:8" x14ac:dyDescent="0.25">
      <c r="A33" s="304">
        <v>8</v>
      </c>
      <c r="B33" s="2">
        <v>31</v>
      </c>
      <c r="C33" s="2">
        <v>2548</v>
      </c>
      <c r="D33" s="48" t="s">
        <v>38</v>
      </c>
      <c r="E33" s="4" t="s">
        <v>21</v>
      </c>
      <c r="F33" s="6">
        <v>3673129</v>
      </c>
      <c r="G33" s="8">
        <v>0</v>
      </c>
      <c r="H33" s="8">
        <v>0</v>
      </c>
    </row>
    <row r="34" spans="1:8" x14ac:dyDescent="0.25">
      <c r="A34" s="305"/>
      <c r="B34" s="2"/>
      <c r="C34" s="2"/>
      <c r="D34" s="48"/>
      <c r="E34" s="3" t="s">
        <v>35</v>
      </c>
      <c r="F34" s="5">
        <v>684878</v>
      </c>
      <c r="G34" s="7">
        <v>0</v>
      </c>
      <c r="H34" s="7">
        <v>0</v>
      </c>
    </row>
    <row r="35" spans="1:8" x14ac:dyDescent="0.25">
      <c r="A35" s="305"/>
      <c r="B35" s="2"/>
      <c r="C35" s="2"/>
      <c r="D35" s="48"/>
      <c r="E35" s="3" t="s">
        <v>22</v>
      </c>
      <c r="F35" s="5">
        <v>2753010</v>
      </c>
      <c r="G35" s="7">
        <v>0</v>
      </c>
      <c r="H35" s="7">
        <v>0</v>
      </c>
    </row>
    <row r="36" spans="1:8" x14ac:dyDescent="0.25">
      <c r="A36" s="306"/>
      <c r="B36" s="2"/>
      <c r="C36" s="2"/>
      <c r="D36" s="48"/>
      <c r="E36" s="3" t="s">
        <v>23</v>
      </c>
      <c r="F36" s="5">
        <v>235241</v>
      </c>
      <c r="G36" s="7">
        <v>0</v>
      </c>
      <c r="H36" s="7">
        <v>0</v>
      </c>
    </row>
    <row r="37" spans="1:8" ht="30" x14ac:dyDescent="0.25">
      <c r="A37" s="304">
        <v>9</v>
      </c>
      <c r="B37" s="2">
        <v>31</v>
      </c>
      <c r="C37" s="2">
        <v>2551</v>
      </c>
      <c r="D37" s="48" t="s">
        <v>40</v>
      </c>
      <c r="E37" s="4" t="s">
        <v>21</v>
      </c>
      <c r="F37" s="6">
        <v>4311020</v>
      </c>
      <c r="G37" s="8">
        <v>0</v>
      </c>
      <c r="H37" s="8">
        <v>0</v>
      </c>
    </row>
    <row r="38" spans="1:8" x14ac:dyDescent="0.25">
      <c r="A38" s="305"/>
      <c r="B38" s="2"/>
      <c r="C38" s="2"/>
      <c r="D38" s="48"/>
      <c r="E38" s="3" t="s">
        <v>34</v>
      </c>
      <c r="F38" s="5">
        <v>34664</v>
      </c>
      <c r="G38" s="7">
        <v>0</v>
      </c>
      <c r="H38" s="7">
        <v>0</v>
      </c>
    </row>
    <row r="39" spans="1:8" x14ac:dyDescent="0.25">
      <c r="A39" s="306"/>
      <c r="B39" s="2"/>
      <c r="C39" s="2"/>
      <c r="D39" s="48"/>
      <c r="E39" s="3" t="s">
        <v>22</v>
      </c>
      <c r="F39" s="5">
        <v>4276356</v>
      </c>
      <c r="G39" s="7">
        <v>0</v>
      </c>
      <c r="H39" s="7">
        <v>0</v>
      </c>
    </row>
    <row r="40" spans="1:8" x14ac:dyDescent="0.25">
      <c r="A40" s="304">
        <v>10</v>
      </c>
      <c r="B40" s="2">
        <v>31</v>
      </c>
      <c r="C40" s="2">
        <v>2554</v>
      </c>
      <c r="D40" s="48" t="s">
        <v>41</v>
      </c>
      <c r="E40" s="4" t="s">
        <v>21</v>
      </c>
      <c r="F40" s="6">
        <v>493864</v>
      </c>
      <c r="G40" s="8">
        <v>0</v>
      </c>
      <c r="H40" s="8">
        <v>0</v>
      </c>
    </row>
    <row r="41" spans="1:8" x14ac:dyDescent="0.25">
      <c r="A41" s="305"/>
      <c r="B41" s="2"/>
      <c r="C41" s="2"/>
      <c r="D41" s="48"/>
      <c r="E41" s="3" t="s">
        <v>22</v>
      </c>
      <c r="F41" s="5">
        <v>459519</v>
      </c>
      <c r="G41" s="7">
        <v>0</v>
      </c>
      <c r="H41" s="7">
        <v>0</v>
      </c>
    </row>
    <row r="42" spans="1:8" x14ac:dyDescent="0.25">
      <c r="A42" s="306"/>
      <c r="B42" s="2"/>
      <c r="C42" s="2"/>
      <c r="D42" s="48"/>
      <c r="E42" s="3" t="s">
        <v>23</v>
      </c>
      <c r="F42" s="5">
        <v>34345</v>
      </c>
      <c r="G42" s="7">
        <v>0</v>
      </c>
      <c r="H42" s="7">
        <v>0</v>
      </c>
    </row>
    <row r="43" spans="1:8" ht="30" x14ac:dyDescent="0.25">
      <c r="A43" s="304">
        <v>11</v>
      </c>
      <c r="B43" s="2">
        <v>31</v>
      </c>
      <c r="C43" s="2">
        <v>2557</v>
      </c>
      <c r="D43" s="48" t="s">
        <v>40</v>
      </c>
      <c r="E43" s="4" t="s">
        <v>21</v>
      </c>
      <c r="F43" s="6">
        <v>1178101</v>
      </c>
      <c r="G43" s="8">
        <v>0</v>
      </c>
      <c r="H43" s="8">
        <v>0</v>
      </c>
    </row>
    <row r="44" spans="1:8" x14ac:dyDescent="0.25">
      <c r="A44" s="306"/>
      <c r="B44" s="2"/>
      <c r="C44" s="2"/>
      <c r="D44" s="48"/>
      <c r="E44" s="3" t="s">
        <v>22</v>
      </c>
      <c r="F44" s="5">
        <v>1178101</v>
      </c>
      <c r="G44" s="7">
        <v>0</v>
      </c>
      <c r="H44" s="7">
        <v>0</v>
      </c>
    </row>
    <row r="45" spans="1:8" ht="30" x14ac:dyDescent="0.25">
      <c r="A45" s="304">
        <v>12</v>
      </c>
      <c r="B45" s="2">
        <v>31</v>
      </c>
      <c r="C45" s="2">
        <v>2558</v>
      </c>
      <c r="D45" s="48" t="s">
        <v>42</v>
      </c>
      <c r="E45" s="4" t="s">
        <v>21</v>
      </c>
      <c r="F45" s="6">
        <v>7230115</v>
      </c>
      <c r="G45" s="8">
        <v>0</v>
      </c>
      <c r="H45" s="8">
        <v>0</v>
      </c>
    </row>
    <row r="46" spans="1:8" x14ac:dyDescent="0.25">
      <c r="A46" s="305"/>
      <c r="B46" s="2"/>
      <c r="C46" s="2"/>
      <c r="D46" s="48"/>
      <c r="E46" s="3" t="s">
        <v>34</v>
      </c>
      <c r="F46" s="5">
        <v>7145530</v>
      </c>
      <c r="G46" s="7">
        <v>0</v>
      </c>
      <c r="H46" s="7">
        <v>0</v>
      </c>
    </row>
    <row r="47" spans="1:8" x14ac:dyDescent="0.25">
      <c r="A47" s="306"/>
      <c r="B47" s="2"/>
      <c r="C47" s="2"/>
      <c r="D47" s="48"/>
      <c r="E47" s="3" t="s">
        <v>22</v>
      </c>
      <c r="F47" s="5">
        <v>84585</v>
      </c>
      <c r="G47" s="7">
        <v>0</v>
      </c>
      <c r="H47" s="7">
        <v>0</v>
      </c>
    </row>
    <row r="48" spans="1:8" x14ac:dyDescent="0.25">
      <c r="A48" s="304">
        <v>13</v>
      </c>
      <c r="B48" s="2">
        <v>31</v>
      </c>
      <c r="C48" s="2">
        <v>2562</v>
      </c>
      <c r="D48" s="48" t="s">
        <v>43</v>
      </c>
      <c r="E48" s="4" t="s">
        <v>21</v>
      </c>
      <c r="F48" s="6">
        <v>5907294</v>
      </c>
      <c r="G48" s="8">
        <v>0</v>
      </c>
      <c r="H48" s="6">
        <v>331230</v>
      </c>
    </row>
    <row r="49" spans="1:8" x14ac:dyDescent="0.25">
      <c r="A49" s="305"/>
      <c r="B49" s="2"/>
      <c r="C49" s="2"/>
      <c r="D49" s="48"/>
      <c r="E49" s="3" t="s">
        <v>34</v>
      </c>
      <c r="F49" s="5">
        <v>1837453</v>
      </c>
      <c r="G49" s="7">
        <v>0</v>
      </c>
      <c r="H49" s="7">
        <v>0</v>
      </c>
    </row>
    <row r="50" spans="1:8" x14ac:dyDescent="0.25">
      <c r="A50" s="305"/>
      <c r="B50" s="2"/>
      <c r="C50" s="2"/>
      <c r="D50" s="48"/>
      <c r="E50" s="3" t="s">
        <v>35</v>
      </c>
      <c r="F50" s="5">
        <v>207522</v>
      </c>
      <c r="G50" s="7">
        <v>0</v>
      </c>
      <c r="H50" s="7">
        <v>0</v>
      </c>
    </row>
    <row r="51" spans="1:8" x14ac:dyDescent="0.25">
      <c r="A51" s="305"/>
      <c r="B51" s="2"/>
      <c r="C51" s="2"/>
      <c r="D51" s="48"/>
      <c r="E51" s="3" t="s">
        <v>22</v>
      </c>
      <c r="F51" s="5">
        <v>2696360</v>
      </c>
      <c r="G51" s="7">
        <v>0</v>
      </c>
      <c r="H51" s="7">
        <v>0</v>
      </c>
    </row>
    <row r="52" spans="1:8" x14ac:dyDescent="0.25">
      <c r="A52" s="306"/>
      <c r="B52" s="2"/>
      <c r="C52" s="2"/>
      <c r="D52" s="48"/>
      <c r="E52" s="3" t="s">
        <v>23</v>
      </c>
      <c r="F52" s="5">
        <v>1165959</v>
      </c>
      <c r="G52" s="7">
        <v>0</v>
      </c>
      <c r="H52" s="5">
        <v>331230</v>
      </c>
    </row>
    <row r="53" spans="1:8" ht="30" x14ac:dyDescent="0.25">
      <c r="A53" s="304">
        <v>14</v>
      </c>
      <c r="B53" s="2">
        <v>31</v>
      </c>
      <c r="C53" s="2">
        <v>3213</v>
      </c>
      <c r="D53" s="48" t="s">
        <v>124</v>
      </c>
      <c r="E53" s="4" t="s">
        <v>21</v>
      </c>
      <c r="F53" s="6">
        <v>2151612</v>
      </c>
      <c r="G53" s="8">
        <v>0</v>
      </c>
      <c r="H53" s="8">
        <v>0</v>
      </c>
    </row>
    <row r="54" spans="1:8" x14ac:dyDescent="0.25">
      <c r="A54" s="305"/>
      <c r="B54" s="2"/>
      <c r="C54" s="2"/>
      <c r="D54" s="48"/>
      <c r="E54" s="3" t="s">
        <v>34</v>
      </c>
      <c r="F54" s="5">
        <v>1598262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48"/>
      <c r="E55" s="3" t="s">
        <v>35</v>
      </c>
      <c r="F55" s="5">
        <v>553350</v>
      </c>
      <c r="G55" s="7">
        <v>0</v>
      </c>
      <c r="H55" s="7">
        <v>0</v>
      </c>
    </row>
    <row r="56" spans="1:8" ht="30" x14ac:dyDescent="0.25">
      <c r="A56" s="304">
        <v>15</v>
      </c>
      <c r="B56" s="2">
        <v>31</v>
      </c>
      <c r="C56" s="2">
        <v>3300</v>
      </c>
      <c r="D56" s="48" t="s">
        <v>44</v>
      </c>
      <c r="E56" s="4" t="s">
        <v>21</v>
      </c>
      <c r="F56" s="6">
        <v>549502</v>
      </c>
      <c r="G56" s="8">
        <v>0</v>
      </c>
      <c r="H56" s="8">
        <v>0</v>
      </c>
    </row>
    <row r="57" spans="1:8" x14ac:dyDescent="0.25">
      <c r="A57" s="305"/>
      <c r="B57" s="2"/>
      <c r="C57" s="2"/>
      <c r="D57" s="48"/>
      <c r="E57" s="3" t="s">
        <v>35</v>
      </c>
      <c r="F57" s="5">
        <v>134317</v>
      </c>
      <c r="G57" s="7">
        <v>0</v>
      </c>
      <c r="H57" s="7">
        <v>0</v>
      </c>
    </row>
    <row r="58" spans="1:8" x14ac:dyDescent="0.25">
      <c r="A58" s="305"/>
      <c r="B58" s="2"/>
      <c r="C58" s="2"/>
      <c r="D58" s="48"/>
      <c r="E58" s="3" t="s">
        <v>22</v>
      </c>
      <c r="F58" s="5">
        <v>375005</v>
      </c>
      <c r="G58" s="7">
        <v>0</v>
      </c>
      <c r="H58" s="7">
        <v>0</v>
      </c>
    </row>
    <row r="59" spans="1:8" x14ac:dyDescent="0.25">
      <c r="A59" s="306"/>
      <c r="B59" s="2"/>
      <c r="C59" s="2"/>
      <c r="D59" s="48"/>
      <c r="E59" s="3" t="s">
        <v>23</v>
      </c>
      <c r="F59" s="5">
        <v>40180</v>
      </c>
      <c r="G59" s="7">
        <v>0</v>
      </c>
      <c r="H59" s="7">
        <v>0</v>
      </c>
    </row>
    <row r="60" spans="1:8" x14ac:dyDescent="0.25">
      <c r="A60" s="304">
        <v>16</v>
      </c>
      <c r="B60" s="2">
        <v>31</v>
      </c>
      <c r="C60" s="2">
        <v>3301</v>
      </c>
      <c r="D60" s="48" t="s">
        <v>45</v>
      </c>
      <c r="E60" s="4" t="s">
        <v>21</v>
      </c>
      <c r="F60" s="6">
        <v>619634</v>
      </c>
      <c r="G60" s="8">
        <v>0</v>
      </c>
      <c r="H60" s="8">
        <v>0</v>
      </c>
    </row>
    <row r="61" spans="1:8" x14ac:dyDescent="0.25">
      <c r="A61" s="305"/>
      <c r="B61" s="2"/>
      <c r="C61" s="2"/>
      <c r="D61" s="48"/>
      <c r="E61" s="3" t="s">
        <v>35</v>
      </c>
      <c r="F61" s="5">
        <v>93900</v>
      </c>
      <c r="G61" s="7">
        <v>0</v>
      </c>
      <c r="H61" s="7">
        <v>0</v>
      </c>
    </row>
    <row r="62" spans="1:8" x14ac:dyDescent="0.25">
      <c r="A62" s="305"/>
      <c r="B62" s="2"/>
      <c r="C62" s="2"/>
      <c r="D62" s="48"/>
      <c r="E62" s="3" t="s">
        <v>22</v>
      </c>
      <c r="F62" s="5">
        <v>516517</v>
      </c>
      <c r="G62" s="7">
        <v>0</v>
      </c>
      <c r="H62" s="7">
        <v>0</v>
      </c>
    </row>
    <row r="63" spans="1:8" x14ac:dyDescent="0.25">
      <c r="A63" s="306"/>
      <c r="B63" s="2"/>
      <c r="C63" s="2"/>
      <c r="D63" s="48"/>
      <c r="E63" s="3" t="s">
        <v>23</v>
      </c>
      <c r="F63" s="5">
        <v>9217</v>
      </c>
      <c r="G63" s="7">
        <v>0</v>
      </c>
      <c r="H63" s="7">
        <v>0</v>
      </c>
    </row>
    <row r="64" spans="1:8" x14ac:dyDescent="0.25">
      <c r="A64" s="304">
        <v>17</v>
      </c>
      <c r="B64" s="2">
        <v>31</v>
      </c>
      <c r="C64" s="2">
        <v>3305</v>
      </c>
      <c r="D64" s="48" t="s">
        <v>48</v>
      </c>
      <c r="E64" s="4" t="s">
        <v>21</v>
      </c>
      <c r="F64" s="6">
        <v>164089</v>
      </c>
      <c r="G64" s="8">
        <v>0</v>
      </c>
      <c r="H64" s="8">
        <v>0</v>
      </c>
    </row>
    <row r="65" spans="1:8" x14ac:dyDescent="0.25">
      <c r="A65" s="305"/>
      <c r="B65" s="2"/>
      <c r="C65" s="2"/>
      <c r="D65" s="48"/>
      <c r="E65" s="3" t="s">
        <v>22</v>
      </c>
      <c r="F65" s="5">
        <v>163411</v>
      </c>
      <c r="G65" s="7">
        <v>0</v>
      </c>
      <c r="H65" s="7">
        <v>0</v>
      </c>
    </row>
    <row r="66" spans="1:8" x14ac:dyDescent="0.25">
      <c r="A66" s="306"/>
      <c r="B66" s="2"/>
      <c r="C66" s="2"/>
      <c r="D66" s="48"/>
      <c r="E66" s="3" t="s">
        <v>23</v>
      </c>
      <c r="F66" s="7">
        <v>678</v>
      </c>
      <c r="G66" s="7">
        <v>0</v>
      </c>
      <c r="H66" s="7">
        <v>0</v>
      </c>
    </row>
    <row r="67" spans="1:8" x14ac:dyDescent="0.25">
      <c r="A67" s="304">
        <v>18</v>
      </c>
      <c r="B67" s="2">
        <v>31</v>
      </c>
      <c r="C67" s="2">
        <v>3308</v>
      </c>
      <c r="D67" s="48" t="s">
        <v>49</v>
      </c>
      <c r="E67" s="4" t="s">
        <v>21</v>
      </c>
      <c r="F67" s="6">
        <v>8401222</v>
      </c>
      <c r="G67" s="6">
        <v>15245</v>
      </c>
      <c r="H67" s="6">
        <v>3362248</v>
      </c>
    </row>
    <row r="68" spans="1:8" x14ac:dyDescent="0.25">
      <c r="A68" s="305"/>
      <c r="B68" s="2"/>
      <c r="C68" s="2"/>
      <c r="D68" s="48"/>
      <c r="E68" s="3" t="s">
        <v>22</v>
      </c>
      <c r="F68" s="5">
        <v>1947479</v>
      </c>
      <c r="G68" s="5">
        <v>2949</v>
      </c>
      <c r="H68" s="7">
        <v>0</v>
      </c>
    </row>
    <row r="69" spans="1:8" x14ac:dyDescent="0.25">
      <c r="A69" s="306"/>
      <c r="B69" s="2"/>
      <c r="C69" s="2"/>
      <c r="D69" s="48"/>
      <c r="E69" s="3" t="s">
        <v>23</v>
      </c>
      <c r="F69" s="5">
        <v>6453743</v>
      </c>
      <c r="G69" s="5">
        <v>12296</v>
      </c>
      <c r="H69" s="5">
        <v>3362248</v>
      </c>
    </row>
    <row r="70" spans="1:8" ht="30" x14ac:dyDescent="0.25">
      <c r="A70" s="304">
        <v>19</v>
      </c>
      <c r="B70" s="2">
        <v>31</v>
      </c>
      <c r="C70" s="2">
        <v>4160</v>
      </c>
      <c r="D70" s="48" t="s">
        <v>51</v>
      </c>
      <c r="E70" s="4" t="s">
        <v>21</v>
      </c>
      <c r="F70" s="6">
        <v>709120</v>
      </c>
      <c r="G70" s="8">
        <v>0</v>
      </c>
      <c r="H70" s="8">
        <v>0</v>
      </c>
    </row>
    <row r="71" spans="1:8" x14ac:dyDescent="0.25">
      <c r="A71" s="305"/>
      <c r="B71" s="2"/>
      <c r="C71" s="2"/>
      <c r="D71" s="48"/>
      <c r="E71" s="3" t="s">
        <v>22</v>
      </c>
      <c r="F71" s="5">
        <v>610913</v>
      </c>
      <c r="G71" s="7">
        <v>0</v>
      </c>
      <c r="H71" s="7">
        <v>0</v>
      </c>
    </row>
    <row r="72" spans="1:8" x14ac:dyDescent="0.25">
      <c r="A72" s="306"/>
      <c r="B72" s="2"/>
      <c r="C72" s="2"/>
      <c r="D72" s="48"/>
      <c r="E72" s="3" t="s">
        <v>23</v>
      </c>
      <c r="F72" s="5">
        <v>98207</v>
      </c>
      <c r="G72" s="7">
        <v>0</v>
      </c>
      <c r="H72" s="7">
        <v>0</v>
      </c>
    </row>
    <row r="73" spans="1:8" x14ac:dyDescent="0.25">
      <c r="A73" s="304">
        <v>20</v>
      </c>
      <c r="B73" s="2">
        <v>31</v>
      </c>
      <c r="C73" s="2">
        <v>4161</v>
      </c>
      <c r="D73" s="48" t="s">
        <v>52</v>
      </c>
      <c r="E73" s="4" t="s">
        <v>21</v>
      </c>
      <c r="F73" s="6">
        <v>3022564</v>
      </c>
      <c r="G73" s="6">
        <v>2265</v>
      </c>
      <c r="H73" s="8">
        <v>0</v>
      </c>
    </row>
    <row r="74" spans="1:8" x14ac:dyDescent="0.25">
      <c r="A74" s="305"/>
      <c r="B74" s="2"/>
      <c r="C74" s="2"/>
      <c r="D74" s="48"/>
      <c r="E74" s="3" t="s">
        <v>34</v>
      </c>
      <c r="F74" s="5">
        <v>2643315</v>
      </c>
      <c r="G74" s="5">
        <v>2265</v>
      </c>
      <c r="H74" s="7">
        <v>0</v>
      </c>
    </row>
    <row r="75" spans="1:8" x14ac:dyDescent="0.25">
      <c r="A75" s="306"/>
      <c r="B75" s="2"/>
      <c r="C75" s="2"/>
      <c r="D75" s="48"/>
      <c r="E75" s="3" t="s">
        <v>22</v>
      </c>
      <c r="F75" s="5">
        <v>379249</v>
      </c>
      <c r="G75" s="7">
        <v>0</v>
      </c>
      <c r="H75" s="7">
        <v>0</v>
      </c>
    </row>
    <row r="76" spans="1:8" x14ac:dyDescent="0.25">
      <c r="A76" s="304">
        <v>21</v>
      </c>
      <c r="B76" s="2">
        <v>31</v>
      </c>
      <c r="C76" s="2">
        <v>4163</v>
      </c>
      <c r="D76" s="48" t="s">
        <v>54</v>
      </c>
      <c r="E76" s="4" t="s">
        <v>21</v>
      </c>
      <c r="F76" s="6">
        <v>771754</v>
      </c>
      <c r="G76" s="8">
        <v>0</v>
      </c>
      <c r="H76" s="8">
        <v>0</v>
      </c>
    </row>
    <row r="77" spans="1:8" x14ac:dyDescent="0.25">
      <c r="A77" s="306"/>
      <c r="B77" s="2"/>
      <c r="C77" s="2"/>
      <c r="D77" s="48"/>
      <c r="E77" s="3" t="s">
        <v>22</v>
      </c>
      <c r="F77" s="5">
        <v>771754</v>
      </c>
      <c r="G77" s="7">
        <v>0</v>
      </c>
      <c r="H77" s="7">
        <v>0</v>
      </c>
    </row>
    <row r="78" spans="1:8" x14ac:dyDescent="0.25">
      <c r="A78" s="304">
        <v>22</v>
      </c>
      <c r="B78" s="2">
        <v>34</v>
      </c>
      <c r="C78" s="2">
        <v>1066</v>
      </c>
      <c r="D78" s="48" t="s">
        <v>57</v>
      </c>
      <c r="E78" s="4" t="s">
        <v>21</v>
      </c>
      <c r="F78" s="6">
        <v>19090648</v>
      </c>
      <c r="G78" s="8">
        <v>0</v>
      </c>
      <c r="H78" s="6">
        <v>5671458</v>
      </c>
    </row>
    <row r="79" spans="1:8" x14ac:dyDescent="0.25">
      <c r="A79" s="305"/>
      <c r="B79" s="2"/>
      <c r="C79" s="2"/>
      <c r="D79" s="48"/>
      <c r="E79" s="3" t="s">
        <v>34</v>
      </c>
      <c r="F79" s="5">
        <v>6420720</v>
      </c>
      <c r="G79" s="7">
        <v>0</v>
      </c>
      <c r="H79" s="7">
        <v>0</v>
      </c>
    </row>
    <row r="80" spans="1:8" x14ac:dyDescent="0.25">
      <c r="A80" s="305"/>
      <c r="B80" s="2"/>
      <c r="C80" s="2"/>
      <c r="D80" s="48"/>
      <c r="E80" s="3" t="s">
        <v>22</v>
      </c>
      <c r="F80" s="5">
        <v>3086595</v>
      </c>
      <c r="G80" s="7">
        <v>0</v>
      </c>
      <c r="H80" s="5">
        <v>87079</v>
      </c>
    </row>
    <row r="81" spans="1:8" x14ac:dyDescent="0.25">
      <c r="A81" s="306"/>
      <c r="B81" s="2"/>
      <c r="C81" s="2"/>
      <c r="D81" s="48"/>
      <c r="E81" s="3" t="s">
        <v>23</v>
      </c>
      <c r="F81" s="5">
        <v>9583333</v>
      </c>
      <c r="G81" s="7">
        <v>0</v>
      </c>
      <c r="H81" s="5">
        <v>5584379</v>
      </c>
    </row>
    <row r="82" spans="1:8" x14ac:dyDescent="0.25">
      <c r="A82" s="304">
        <v>23</v>
      </c>
      <c r="B82" s="2">
        <v>34</v>
      </c>
      <c r="C82" s="2">
        <v>2371</v>
      </c>
      <c r="D82" s="48" t="s">
        <v>61</v>
      </c>
      <c r="E82" s="4" t="s">
        <v>21</v>
      </c>
      <c r="F82" s="6">
        <v>1644465</v>
      </c>
      <c r="G82" s="8">
        <v>0</v>
      </c>
      <c r="H82" s="8">
        <v>0</v>
      </c>
    </row>
    <row r="83" spans="1:8" x14ac:dyDescent="0.25">
      <c r="A83" s="305"/>
      <c r="B83" s="2"/>
      <c r="C83" s="2"/>
      <c r="D83" s="48"/>
      <c r="E83" s="3" t="s">
        <v>35</v>
      </c>
      <c r="F83" s="5">
        <v>1578872</v>
      </c>
      <c r="G83" s="7">
        <v>0</v>
      </c>
      <c r="H83" s="7">
        <v>0</v>
      </c>
    </row>
    <row r="84" spans="1:8" x14ac:dyDescent="0.25">
      <c r="A84" s="305"/>
      <c r="B84" s="2"/>
      <c r="C84" s="2"/>
      <c r="D84" s="48"/>
      <c r="E84" s="3" t="s">
        <v>22</v>
      </c>
      <c r="F84" s="5">
        <v>64886</v>
      </c>
      <c r="G84" s="7">
        <v>0</v>
      </c>
      <c r="H84" s="7">
        <v>0</v>
      </c>
    </row>
    <row r="85" spans="1:8" x14ac:dyDescent="0.25">
      <c r="A85" s="306"/>
      <c r="B85" s="2"/>
      <c r="C85" s="2"/>
      <c r="D85" s="48"/>
      <c r="E85" s="3" t="s">
        <v>23</v>
      </c>
      <c r="F85" s="7">
        <v>707</v>
      </c>
      <c r="G85" s="7">
        <v>0</v>
      </c>
      <c r="H85" s="7">
        <v>0</v>
      </c>
    </row>
    <row r="86" spans="1:8" x14ac:dyDescent="0.25">
      <c r="A86" s="304">
        <v>24</v>
      </c>
      <c r="B86" s="2">
        <v>34</v>
      </c>
      <c r="C86" s="2">
        <v>2372</v>
      </c>
      <c r="D86" s="48" t="s">
        <v>62</v>
      </c>
      <c r="E86" s="4" t="s">
        <v>21</v>
      </c>
      <c r="F86" s="6">
        <v>1140902</v>
      </c>
      <c r="G86" s="8">
        <v>0</v>
      </c>
      <c r="H86" s="8">
        <v>0</v>
      </c>
    </row>
    <row r="87" spans="1:8" x14ac:dyDescent="0.25">
      <c r="A87" s="305"/>
      <c r="B87" s="2"/>
      <c r="C87" s="2"/>
      <c r="D87" s="48"/>
      <c r="E87" s="3" t="s">
        <v>34</v>
      </c>
      <c r="F87" s="5">
        <v>442600</v>
      </c>
      <c r="G87" s="7">
        <v>0</v>
      </c>
      <c r="H87" s="7">
        <v>0</v>
      </c>
    </row>
    <row r="88" spans="1:8" x14ac:dyDescent="0.25">
      <c r="A88" s="305"/>
      <c r="B88" s="2"/>
      <c r="C88" s="2"/>
      <c r="D88" s="48"/>
      <c r="E88" s="3" t="s">
        <v>35</v>
      </c>
      <c r="F88" s="5">
        <v>461920</v>
      </c>
      <c r="G88" s="7">
        <v>0</v>
      </c>
      <c r="H88" s="7">
        <v>0</v>
      </c>
    </row>
    <row r="89" spans="1:8" x14ac:dyDescent="0.25">
      <c r="A89" s="305"/>
      <c r="B89" s="2"/>
      <c r="C89" s="2"/>
      <c r="D89" s="48"/>
      <c r="E89" s="3" t="s">
        <v>22</v>
      </c>
      <c r="F89" s="5">
        <v>229281</v>
      </c>
      <c r="G89" s="7">
        <v>0</v>
      </c>
      <c r="H89" s="7">
        <v>0</v>
      </c>
    </row>
    <row r="90" spans="1:8" x14ac:dyDescent="0.25">
      <c r="A90" s="306"/>
      <c r="B90" s="2"/>
      <c r="C90" s="2"/>
      <c r="D90" s="48"/>
      <c r="E90" s="3" t="s">
        <v>23</v>
      </c>
      <c r="F90" s="5">
        <v>7101</v>
      </c>
      <c r="G90" s="7">
        <v>0</v>
      </c>
      <c r="H90" s="7">
        <v>0</v>
      </c>
    </row>
    <row r="91" spans="1:8" x14ac:dyDescent="0.25">
      <c r="A91" s="304">
        <v>25</v>
      </c>
      <c r="B91" s="2">
        <v>34</v>
      </c>
      <c r="C91" s="2">
        <v>2374</v>
      </c>
      <c r="D91" s="48" t="s">
        <v>63</v>
      </c>
      <c r="E91" s="4" t="s">
        <v>21</v>
      </c>
      <c r="F91" s="6">
        <v>2960777</v>
      </c>
      <c r="G91" s="8">
        <v>0</v>
      </c>
      <c r="H91" s="8">
        <v>0</v>
      </c>
    </row>
    <row r="92" spans="1:8" x14ac:dyDescent="0.25">
      <c r="A92" s="305"/>
      <c r="B92" s="2"/>
      <c r="C92" s="2"/>
      <c r="D92" s="48"/>
      <c r="E92" s="3" t="s">
        <v>34</v>
      </c>
      <c r="F92" s="5">
        <v>854424</v>
      </c>
      <c r="G92" s="7">
        <v>0</v>
      </c>
      <c r="H92" s="7">
        <v>0</v>
      </c>
    </row>
    <row r="93" spans="1:8" x14ac:dyDescent="0.25">
      <c r="A93" s="305"/>
      <c r="B93" s="2"/>
      <c r="C93" s="2"/>
      <c r="D93" s="48"/>
      <c r="E93" s="3" t="s">
        <v>22</v>
      </c>
      <c r="F93" s="5">
        <v>1935468</v>
      </c>
      <c r="G93" s="7">
        <v>0</v>
      </c>
      <c r="H93" s="7">
        <v>0</v>
      </c>
    </row>
    <row r="94" spans="1:8" x14ac:dyDescent="0.25">
      <c r="A94" s="306"/>
      <c r="B94" s="2"/>
      <c r="C94" s="2"/>
      <c r="D94" s="48"/>
      <c r="E94" s="3" t="s">
        <v>23</v>
      </c>
      <c r="F94" s="5">
        <v>170885</v>
      </c>
      <c r="G94" s="7">
        <v>0</v>
      </c>
      <c r="H94" s="7">
        <v>0</v>
      </c>
    </row>
    <row r="95" spans="1:8" x14ac:dyDescent="0.25">
      <c r="A95" s="304">
        <v>26</v>
      </c>
      <c r="B95" s="2">
        <v>34</v>
      </c>
      <c r="C95" s="2">
        <v>2375</v>
      </c>
      <c r="D95" s="48" t="s">
        <v>64</v>
      </c>
      <c r="E95" s="4" t="s">
        <v>21</v>
      </c>
      <c r="F95" s="6">
        <v>512868</v>
      </c>
      <c r="G95" s="8">
        <v>0</v>
      </c>
      <c r="H95" s="8">
        <v>0</v>
      </c>
    </row>
    <row r="96" spans="1:8" x14ac:dyDescent="0.25">
      <c r="A96" s="305"/>
      <c r="B96" s="2"/>
      <c r="C96" s="2"/>
      <c r="D96" s="48"/>
      <c r="E96" s="3" t="s">
        <v>35</v>
      </c>
      <c r="F96" s="5">
        <v>405243</v>
      </c>
      <c r="G96" s="7">
        <v>0</v>
      </c>
      <c r="H96" s="7">
        <v>0</v>
      </c>
    </row>
    <row r="97" spans="1:8" x14ac:dyDescent="0.25">
      <c r="A97" s="305"/>
      <c r="B97" s="2"/>
      <c r="C97" s="2"/>
      <c r="D97" s="48"/>
      <c r="E97" s="3" t="s">
        <v>22</v>
      </c>
      <c r="F97" s="5">
        <v>98497</v>
      </c>
      <c r="G97" s="7">
        <v>0</v>
      </c>
      <c r="H97" s="7">
        <v>0</v>
      </c>
    </row>
    <row r="98" spans="1:8" x14ac:dyDescent="0.25">
      <c r="A98" s="306"/>
      <c r="B98" s="2"/>
      <c r="C98" s="2"/>
      <c r="D98" s="48"/>
      <c r="E98" s="3" t="s">
        <v>23</v>
      </c>
      <c r="F98" s="5">
        <v>9128</v>
      </c>
      <c r="G98" s="7">
        <v>0</v>
      </c>
      <c r="H98" s="7">
        <v>0</v>
      </c>
    </row>
    <row r="99" spans="1:8" x14ac:dyDescent="0.25">
      <c r="A99" s="304">
        <v>27</v>
      </c>
      <c r="B99" s="2">
        <v>34</v>
      </c>
      <c r="C99" s="2">
        <v>2381</v>
      </c>
      <c r="D99" s="48" t="s">
        <v>142</v>
      </c>
      <c r="E99" s="4" t="s">
        <v>21</v>
      </c>
      <c r="F99" s="6">
        <v>1075251</v>
      </c>
      <c r="G99" s="8">
        <v>0</v>
      </c>
      <c r="H99" s="8">
        <v>0</v>
      </c>
    </row>
    <row r="100" spans="1:8" x14ac:dyDescent="0.25">
      <c r="A100" s="305"/>
      <c r="B100" s="2"/>
      <c r="C100" s="2"/>
      <c r="D100" s="48"/>
      <c r="E100" s="3" t="s">
        <v>35</v>
      </c>
      <c r="F100" s="5">
        <v>1063666</v>
      </c>
      <c r="G100" s="7">
        <v>0</v>
      </c>
      <c r="H100" s="7">
        <v>0</v>
      </c>
    </row>
    <row r="101" spans="1:8" x14ac:dyDescent="0.25">
      <c r="A101" s="306"/>
      <c r="B101" s="2"/>
      <c r="C101" s="2"/>
      <c r="D101" s="48"/>
      <c r="E101" s="3" t="s">
        <v>22</v>
      </c>
      <c r="F101" s="5">
        <v>11585</v>
      </c>
      <c r="G101" s="7">
        <v>0</v>
      </c>
      <c r="H101" s="7">
        <v>0</v>
      </c>
    </row>
    <row r="102" spans="1:8" x14ac:dyDescent="0.25">
      <c r="A102" s="304">
        <v>28</v>
      </c>
      <c r="B102" s="2">
        <v>36</v>
      </c>
      <c r="C102" s="2">
        <v>270</v>
      </c>
      <c r="D102" s="48" t="s">
        <v>66</v>
      </c>
      <c r="E102" s="4" t="s">
        <v>21</v>
      </c>
      <c r="F102" s="6">
        <v>2129472</v>
      </c>
      <c r="G102" s="8">
        <v>0</v>
      </c>
      <c r="H102" s="6">
        <v>24601</v>
      </c>
    </row>
    <row r="103" spans="1:8" x14ac:dyDescent="0.25">
      <c r="A103" s="305"/>
      <c r="B103" s="2"/>
      <c r="C103" s="2"/>
      <c r="D103" s="48"/>
      <c r="E103" s="3" t="s">
        <v>34</v>
      </c>
      <c r="F103" s="5">
        <v>2096595</v>
      </c>
      <c r="G103" s="7">
        <v>0</v>
      </c>
      <c r="H103" s="7">
        <v>0</v>
      </c>
    </row>
    <row r="104" spans="1:8" x14ac:dyDescent="0.25">
      <c r="A104" s="305"/>
      <c r="B104" s="2"/>
      <c r="C104" s="2"/>
      <c r="D104" s="48"/>
      <c r="E104" s="3" t="s">
        <v>22</v>
      </c>
      <c r="F104" s="5">
        <v>3680</v>
      </c>
      <c r="G104" s="7">
        <v>0</v>
      </c>
      <c r="H104" s="7">
        <v>0</v>
      </c>
    </row>
    <row r="105" spans="1:8" x14ac:dyDescent="0.25">
      <c r="A105" s="306"/>
      <c r="B105" s="2"/>
      <c r="C105" s="2"/>
      <c r="D105" s="48"/>
      <c r="E105" s="3" t="s">
        <v>23</v>
      </c>
      <c r="F105" s="5">
        <v>29197</v>
      </c>
      <c r="G105" s="7">
        <v>0</v>
      </c>
      <c r="H105" s="5">
        <v>24601</v>
      </c>
    </row>
    <row r="106" spans="1:8" ht="30" x14ac:dyDescent="0.25">
      <c r="A106" s="304">
        <v>29</v>
      </c>
      <c r="B106" s="2">
        <v>36</v>
      </c>
      <c r="C106" s="2">
        <v>362</v>
      </c>
      <c r="D106" s="48" t="s">
        <v>67</v>
      </c>
      <c r="E106" s="4" t="s">
        <v>21</v>
      </c>
      <c r="F106" s="6">
        <v>1315308</v>
      </c>
      <c r="G106" s="8">
        <v>0</v>
      </c>
      <c r="H106" s="6">
        <v>826233</v>
      </c>
    </row>
    <row r="107" spans="1:8" x14ac:dyDescent="0.25">
      <c r="A107" s="305"/>
      <c r="B107" s="2"/>
      <c r="C107" s="2"/>
      <c r="D107" s="48"/>
      <c r="E107" s="3" t="s">
        <v>22</v>
      </c>
      <c r="F107" s="5">
        <v>344964</v>
      </c>
      <c r="G107" s="7">
        <v>0</v>
      </c>
      <c r="H107" s="7">
        <v>0</v>
      </c>
    </row>
    <row r="108" spans="1:8" x14ac:dyDescent="0.25">
      <c r="A108" s="306"/>
      <c r="B108" s="2"/>
      <c r="C108" s="2"/>
      <c r="D108" s="48"/>
      <c r="E108" s="3" t="s">
        <v>23</v>
      </c>
      <c r="F108" s="5">
        <v>970344</v>
      </c>
      <c r="G108" s="7">
        <v>0</v>
      </c>
      <c r="H108" s="5">
        <v>826233</v>
      </c>
    </row>
    <row r="109" spans="1:8" x14ac:dyDescent="0.25">
      <c r="A109" s="304">
        <v>30</v>
      </c>
      <c r="B109" s="2">
        <v>52</v>
      </c>
      <c r="C109" s="2">
        <v>3025</v>
      </c>
      <c r="D109" s="48" t="s">
        <v>68</v>
      </c>
      <c r="E109" s="4" t="s">
        <v>21</v>
      </c>
      <c r="F109" s="6">
        <v>10646389</v>
      </c>
      <c r="G109" s="8">
        <v>0</v>
      </c>
      <c r="H109" s="6">
        <v>142151</v>
      </c>
    </row>
    <row r="110" spans="1:8" x14ac:dyDescent="0.25">
      <c r="A110" s="305"/>
      <c r="B110" s="2"/>
      <c r="C110" s="2"/>
      <c r="D110" s="48"/>
      <c r="E110" s="3" t="s">
        <v>34</v>
      </c>
      <c r="F110" s="5">
        <v>5067493</v>
      </c>
      <c r="G110" s="7">
        <v>0</v>
      </c>
      <c r="H110" s="7">
        <v>0</v>
      </c>
    </row>
    <row r="111" spans="1:8" x14ac:dyDescent="0.25">
      <c r="A111" s="305"/>
      <c r="B111" s="2"/>
      <c r="C111" s="2"/>
      <c r="D111" s="48"/>
      <c r="E111" s="3" t="s">
        <v>35</v>
      </c>
      <c r="F111" s="5">
        <v>574283</v>
      </c>
      <c r="G111" s="7">
        <v>0</v>
      </c>
      <c r="H111" s="7">
        <v>0</v>
      </c>
    </row>
    <row r="112" spans="1:8" x14ac:dyDescent="0.25">
      <c r="A112" s="305"/>
      <c r="B112" s="2"/>
      <c r="C112" s="2"/>
      <c r="D112" s="48"/>
      <c r="E112" s="3" t="s">
        <v>22</v>
      </c>
      <c r="F112" s="5">
        <v>4858691</v>
      </c>
      <c r="G112" s="7">
        <v>0</v>
      </c>
      <c r="H112" s="7">
        <v>0</v>
      </c>
    </row>
    <row r="113" spans="1:8" x14ac:dyDescent="0.25">
      <c r="A113" s="306"/>
      <c r="B113" s="2"/>
      <c r="C113" s="2"/>
      <c r="D113" s="48"/>
      <c r="E113" s="3" t="s">
        <v>23</v>
      </c>
      <c r="F113" s="5">
        <v>145922</v>
      </c>
      <c r="G113" s="7">
        <v>0</v>
      </c>
      <c r="H113" s="5">
        <v>142151</v>
      </c>
    </row>
    <row r="114" spans="1:8" ht="30" x14ac:dyDescent="0.25">
      <c r="A114" s="304">
        <v>31</v>
      </c>
      <c r="B114" s="2">
        <v>57</v>
      </c>
      <c r="C114" s="2">
        <v>761</v>
      </c>
      <c r="D114" s="48" t="s">
        <v>69</v>
      </c>
      <c r="E114" s="4" t="s">
        <v>21</v>
      </c>
      <c r="F114" s="6">
        <v>1547183</v>
      </c>
      <c r="G114" s="8">
        <v>0</v>
      </c>
      <c r="H114" s="6">
        <v>26120</v>
      </c>
    </row>
    <row r="115" spans="1:8" x14ac:dyDescent="0.25">
      <c r="A115" s="305"/>
      <c r="B115" s="2"/>
      <c r="C115" s="2"/>
      <c r="D115" s="48"/>
      <c r="E115" s="3" t="s">
        <v>34</v>
      </c>
      <c r="F115" s="5">
        <v>4938</v>
      </c>
      <c r="G115" s="7">
        <v>0</v>
      </c>
      <c r="H115" s="7">
        <v>0</v>
      </c>
    </row>
    <row r="116" spans="1:8" x14ac:dyDescent="0.25">
      <c r="A116" s="305"/>
      <c r="B116" s="2"/>
      <c r="C116" s="2"/>
      <c r="D116" s="48"/>
      <c r="E116" s="3" t="s">
        <v>22</v>
      </c>
      <c r="F116" s="5">
        <v>1511102</v>
      </c>
      <c r="G116" s="7">
        <v>0</v>
      </c>
      <c r="H116" s="7">
        <v>0</v>
      </c>
    </row>
    <row r="117" spans="1:8" x14ac:dyDescent="0.25">
      <c r="A117" s="306"/>
      <c r="B117" s="2"/>
      <c r="C117" s="2"/>
      <c r="D117" s="48"/>
      <c r="E117" s="3" t="s">
        <v>23</v>
      </c>
      <c r="F117" s="5">
        <v>31143</v>
      </c>
      <c r="G117" s="7">
        <v>0</v>
      </c>
      <c r="H117" s="5">
        <v>26120</v>
      </c>
    </row>
    <row r="118" spans="1:8" x14ac:dyDescent="0.25">
      <c r="A118" s="304">
        <v>32</v>
      </c>
      <c r="B118" s="2">
        <v>59</v>
      </c>
      <c r="C118" s="2">
        <v>3001</v>
      </c>
      <c r="D118" s="48" t="s">
        <v>70</v>
      </c>
      <c r="E118" s="4" t="s">
        <v>21</v>
      </c>
      <c r="F118" s="6">
        <v>3568606</v>
      </c>
      <c r="G118" s="8">
        <v>0</v>
      </c>
      <c r="H118" s="6">
        <v>1019851</v>
      </c>
    </row>
    <row r="119" spans="1:8" x14ac:dyDescent="0.25">
      <c r="A119" s="305"/>
      <c r="B119" s="2"/>
      <c r="C119" s="2"/>
      <c r="D119" s="48"/>
      <c r="E119" s="3" t="s">
        <v>22</v>
      </c>
      <c r="F119" s="5">
        <v>1972423</v>
      </c>
      <c r="G119" s="7">
        <v>0</v>
      </c>
      <c r="H119" s="7">
        <v>0</v>
      </c>
    </row>
    <row r="120" spans="1:8" x14ac:dyDescent="0.25">
      <c r="A120" s="306"/>
      <c r="B120" s="2"/>
      <c r="C120" s="2"/>
      <c r="D120" s="48"/>
      <c r="E120" s="3" t="s">
        <v>23</v>
      </c>
      <c r="F120" s="5">
        <v>1596183</v>
      </c>
      <c r="G120" s="7">
        <v>0</v>
      </c>
      <c r="H120" s="5">
        <v>1019851</v>
      </c>
    </row>
    <row r="121" spans="1:8" ht="30" x14ac:dyDescent="0.25">
      <c r="A121" s="304">
        <v>33</v>
      </c>
      <c r="B121" s="2">
        <v>71</v>
      </c>
      <c r="C121" s="2">
        <v>4009</v>
      </c>
      <c r="D121" s="48" t="s">
        <v>71</v>
      </c>
      <c r="E121" s="4" t="s">
        <v>21</v>
      </c>
      <c r="F121" s="6">
        <v>10788200</v>
      </c>
      <c r="G121" s="8">
        <v>0</v>
      </c>
      <c r="H121" s="8">
        <v>0</v>
      </c>
    </row>
    <row r="122" spans="1:8" x14ac:dyDescent="0.25">
      <c r="A122" s="305"/>
      <c r="B122" s="2"/>
      <c r="C122" s="2"/>
      <c r="D122" s="48"/>
      <c r="E122" s="3" t="s">
        <v>34</v>
      </c>
      <c r="F122" s="5">
        <v>2887422</v>
      </c>
      <c r="G122" s="7">
        <v>0</v>
      </c>
      <c r="H122" s="7">
        <v>0</v>
      </c>
    </row>
    <row r="123" spans="1:8" x14ac:dyDescent="0.25">
      <c r="A123" s="305"/>
      <c r="B123" s="2"/>
      <c r="C123" s="2"/>
      <c r="D123" s="48"/>
      <c r="E123" s="3" t="s">
        <v>35</v>
      </c>
      <c r="F123" s="5">
        <v>3396800</v>
      </c>
      <c r="G123" s="7">
        <v>0</v>
      </c>
      <c r="H123" s="7">
        <v>0</v>
      </c>
    </row>
    <row r="124" spans="1:8" x14ac:dyDescent="0.25">
      <c r="A124" s="305"/>
      <c r="B124" s="2"/>
      <c r="C124" s="2"/>
      <c r="D124" s="48"/>
      <c r="E124" s="3" t="s">
        <v>22</v>
      </c>
      <c r="F124" s="5">
        <v>4467639</v>
      </c>
      <c r="G124" s="7">
        <v>0</v>
      </c>
      <c r="H124" s="7">
        <v>0</v>
      </c>
    </row>
    <row r="125" spans="1:8" x14ac:dyDescent="0.25">
      <c r="A125" s="306"/>
      <c r="B125" s="2"/>
      <c r="C125" s="2"/>
      <c r="D125" s="48"/>
      <c r="E125" s="3" t="s">
        <v>23</v>
      </c>
      <c r="F125" s="5">
        <v>36339</v>
      </c>
      <c r="G125" s="7">
        <v>0</v>
      </c>
      <c r="H125" s="7">
        <v>0</v>
      </c>
    </row>
    <row r="126" spans="1:8" x14ac:dyDescent="0.25">
      <c r="A126" s="304">
        <v>34</v>
      </c>
      <c r="B126" s="2">
        <v>71</v>
      </c>
      <c r="C126" s="2">
        <v>4010</v>
      </c>
      <c r="D126" s="48" t="s">
        <v>72</v>
      </c>
      <c r="E126" s="4" t="s">
        <v>21</v>
      </c>
      <c r="F126" s="6">
        <v>759880</v>
      </c>
      <c r="G126" s="8">
        <v>0</v>
      </c>
      <c r="H126" s="6">
        <v>479188</v>
      </c>
    </row>
    <row r="127" spans="1:8" x14ac:dyDescent="0.25">
      <c r="A127" s="305"/>
      <c r="B127" s="2"/>
      <c r="C127" s="2"/>
      <c r="D127" s="48"/>
      <c r="E127" s="3" t="s">
        <v>22</v>
      </c>
      <c r="F127" s="5">
        <v>137884</v>
      </c>
      <c r="G127" s="7">
        <v>0</v>
      </c>
      <c r="H127" s="7">
        <v>0</v>
      </c>
    </row>
    <row r="128" spans="1:8" x14ac:dyDescent="0.25">
      <c r="A128" s="306"/>
      <c r="B128" s="2"/>
      <c r="C128" s="2"/>
      <c r="D128" s="48"/>
      <c r="E128" s="3" t="s">
        <v>23</v>
      </c>
      <c r="F128" s="5">
        <v>621996</v>
      </c>
      <c r="G128" s="7">
        <v>0</v>
      </c>
      <c r="H128" s="5">
        <v>479188</v>
      </c>
    </row>
    <row r="129" spans="1:8" x14ac:dyDescent="0.25">
      <c r="A129" s="304">
        <v>35</v>
      </c>
      <c r="B129" s="2">
        <v>71</v>
      </c>
      <c r="C129" s="2">
        <v>4026</v>
      </c>
      <c r="D129" s="48" t="s">
        <v>136</v>
      </c>
      <c r="E129" s="4" t="s">
        <v>21</v>
      </c>
      <c r="F129" s="6">
        <v>17565027</v>
      </c>
      <c r="G129" s="8">
        <v>0</v>
      </c>
      <c r="H129" s="6">
        <v>6869010</v>
      </c>
    </row>
    <row r="130" spans="1:8" x14ac:dyDescent="0.25">
      <c r="A130" s="305"/>
      <c r="B130" s="2"/>
      <c r="C130" s="2"/>
      <c r="D130" s="48"/>
      <c r="E130" s="3" t="s">
        <v>22</v>
      </c>
      <c r="F130" s="5">
        <v>6325986</v>
      </c>
      <c r="G130" s="7">
        <v>0</v>
      </c>
      <c r="H130" s="7">
        <v>0</v>
      </c>
    </row>
    <row r="131" spans="1:8" x14ac:dyDescent="0.25">
      <c r="A131" s="306"/>
      <c r="B131" s="2"/>
      <c r="C131" s="2"/>
      <c r="D131" s="48"/>
      <c r="E131" s="3" t="s">
        <v>23</v>
      </c>
      <c r="F131" s="5">
        <v>11239041</v>
      </c>
      <c r="G131" s="7">
        <v>0</v>
      </c>
      <c r="H131" s="5">
        <v>6869010</v>
      </c>
    </row>
    <row r="132" spans="1:8" x14ac:dyDescent="0.25">
      <c r="A132" s="304">
        <v>36</v>
      </c>
      <c r="B132" s="2">
        <v>71</v>
      </c>
      <c r="C132" s="2">
        <v>4102</v>
      </c>
      <c r="D132" s="48" t="s">
        <v>73</v>
      </c>
      <c r="E132" s="4" t="s">
        <v>21</v>
      </c>
      <c r="F132" s="6">
        <v>4402467</v>
      </c>
      <c r="G132" s="8">
        <v>0</v>
      </c>
      <c r="H132" s="6">
        <v>10959</v>
      </c>
    </row>
    <row r="133" spans="1:8" x14ac:dyDescent="0.25">
      <c r="A133" s="305"/>
      <c r="B133" s="2"/>
      <c r="C133" s="2"/>
      <c r="D133" s="48"/>
      <c r="E133" s="3" t="s">
        <v>35</v>
      </c>
      <c r="F133" s="5">
        <v>2458554</v>
      </c>
      <c r="G133" s="7">
        <v>0</v>
      </c>
      <c r="H133" s="7">
        <v>0</v>
      </c>
    </row>
    <row r="134" spans="1:8" x14ac:dyDescent="0.25">
      <c r="A134" s="305"/>
      <c r="B134" s="2"/>
      <c r="C134" s="2"/>
      <c r="D134" s="48"/>
      <c r="E134" s="3" t="s">
        <v>22</v>
      </c>
      <c r="F134" s="5">
        <v>1931757</v>
      </c>
      <c r="G134" s="7">
        <v>0</v>
      </c>
      <c r="H134" s="7">
        <v>0</v>
      </c>
    </row>
    <row r="135" spans="1:8" x14ac:dyDescent="0.25">
      <c r="A135" s="306"/>
      <c r="B135" s="2"/>
      <c r="C135" s="2"/>
      <c r="D135" s="48"/>
      <c r="E135" s="3" t="s">
        <v>23</v>
      </c>
      <c r="F135" s="5">
        <v>12156</v>
      </c>
      <c r="G135" s="7">
        <v>0</v>
      </c>
      <c r="H135" s="5">
        <v>10959</v>
      </c>
    </row>
    <row r="136" spans="1:8" x14ac:dyDescent="0.25">
      <c r="A136" s="304">
        <v>37</v>
      </c>
      <c r="B136" s="2">
        <v>71</v>
      </c>
      <c r="C136" s="2">
        <v>4103</v>
      </c>
      <c r="D136" s="48" t="s">
        <v>74</v>
      </c>
      <c r="E136" s="4" t="s">
        <v>21</v>
      </c>
      <c r="F136" s="6">
        <v>606158</v>
      </c>
      <c r="G136" s="8">
        <v>0</v>
      </c>
      <c r="H136" s="6">
        <v>26171</v>
      </c>
    </row>
    <row r="137" spans="1:8" x14ac:dyDescent="0.25">
      <c r="A137" s="305"/>
      <c r="B137" s="2"/>
      <c r="C137" s="2"/>
      <c r="D137" s="48"/>
      <c r="E137" s="3" t="s">
        <v>22</v>
      </c>
      <c r="F137" s="5">
        <v>429580</v>
      </c>
      <c r="G137" s="7">
        <v>0</v>
      </c>
      <c r="H137" s="7">
        <v>0</v>
      </c>
    </row>
    <row r="138" spans="1:8" x14ac:dyDescent="0.25">
      <c r="A138" s="306"/>
      <c r="B138" s="2"/>
      <c r="C138" s="2"/>
      <c r="D138" s="48"/>
      <c r="E138" s="3" t="s">
        <v>23</v>
      </c>
      <c r="F138" s="5">
        <v>176578</v>
      </c>
      <c r="G138" s="7">
        <v>0</v>
      </c>
      <c r="H138" s="5">
        <v>26171</v>
      </c>
    </row>
    <row r="139" spans="1:8" x14ac:dyDescent="0.25">
      <c r="A139" s="304">
        <v>38</v>
      </c>
      <c r="B139" s="2">
        <v>74</v>
      </c>
      <c r="C139" s="2">
        <v>4022</v>
      </c>
      <c r="D139" s="48" t="s">
        <v>83</v>
      </c>
      <c r="E139" s="4" t="s">
        <v>21</v>
      </c>
      <c r="F139" s="6">
        <v>454949</v>
      </c>
      <c r="G139" s="8">
        <v>0</v>
      </c>
      <c r="H139" s="8">
        <v>0</v>
      </c>
    </row>
    <row r="140" spans="1:8" x14ac:dyDescent="0.25">
      <c r="A140" s="305"/>
      <c r="B140" s="2"/>
      <c r="C140" s="2"/>
      <c r="D140" s="48"/>
      <c r="E140" s="3" t="s">
        <v>35</v>
      </c>
      <c r="F140" s="5">
        <v>26276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48"/>
      <c r="E141" s="3" t="s">
        <v>22</v>
      </c>
      <c r="F141" s="5">
        <v>53256</v>
      </c>
      <c r="G141" s="7">
        <v>0</v>
      </c>
      <c r="H141" s="7">
        <v>0</v>
      </c>
    </row>
    <row r="142" spans="1:8" x14ac:dyDescent="0.25">
      <c r="A142" s="306"/>
      <c r="B142" s="2"/>
      <c r="C142" s="2"/>
      <c r="D142" s="48"/>
      <c r="E142" s="3" t="s">
        <v>23</v>
      </c>
      <c r="F142" s="5">
        <v>375417</v>
      </c>
      <c r="G142" s="7">
        <v>0</v>
      </c>
      <c r="H142" s="7">
        <v>0</v>
      </c>
    </row>
    <row r="143" spans="1:8" x14ac:dyDescent="0.25">
      <c r="A143" s="304">
        <v>39</v>
      </c>
      <c r="B143" s="2">
        <v>74</v>
      </c>
      <c r="C143" s="2">
        <v>4023</v>
      </c>
      <c r="D143" s="48" t="s">
        <v>157</v>
      </c>
      <c r="E143" s="4" t="s">
        <v>21</v>
      </c>
      <c r="F143" s="6">
        <v>1192039</v>
      </c>
      <c r="G143" s="8">
        <v>0</v>
      </c>
      <c r="H143" s="8">
        <v>0</v>
      </c>
    </row>
    <row r="144" spans="1:8" x14ac:dyDescent="0.25">
      <c r="A144" s="305"/>
      <c r="B144" s="2"/>
      <c r="C144" s="2"/>
      <c r="D144" s="48"/>
      <c r="E144" s="3" t="s">
        <v>22</v>
      </c>
      <c r="F144" s="5">
        <v>1138935</v>
      </c>
      <c r="G144" s="7">
        <v>0</v>
      </c>
      <c r="H144" s="7">
        <v>0</v>
      </c>
    </row>
    <row r="145" spans="1:8" x14ac:dyDescent="0.25">
      <c r="A145" s="306"/>
      <c r="B145" s="2"/>
      <c r="C145" s="2"/>
      <c r="D145" s="48"/>
      <c r="E145" s="3" t="s">
        <v>23</v>
      </c>
      <c r="F145" s="5">
        <v>53104</v>
      </c>
      <c r="G145" s="7">
        <v>0</v>
      </c>
      <c r="H145" s="7">
        <v>0</v>
      </c>
    </row>
    <row r="146" spans="1:8" x14ac:dyDescent="0.25">
      <c r="A146" s="304">
        <v>40</v>
      </c>
      <c r="B146" s="2">
        <v>74</v>
      </c>
      <c r="C146" s="2">
        <v>4095</v>
      </c>
      <c r="D146" s="48" t="s">
        <v>77</v>
      </c>
      <c r="E146" s="4" t="s">
        <v>21</v>
      </c>
      <c r="F146" s="6">
        <v>6156465</v>
      </c>
      <c r="G146" s="8">
        <v>0</v>
      </c>
      <c r="H146" s="6">
        <v>3649284</v>
      </c>
    </row>
    <row r="147" spans="1:8" x14ac:dyDescent="0.25">
      <c r="A147" s="305"/>
      <c r="B147" s="2"/>
      <c r="C147" s="2"/>
      <c r="D147" s="48"/>
      <c r="E147" s="3" t="s">
        <v>22</v>
      </c>
      <c r="F147" s="5">
        <v>1635057</v>
      </c>
      <c r="G147" s="7">
        <v>0</v>
      </c>
      <c r="H147" s="7">
        <v>0</v>
      </c>
    </row>
    <row r="148" spans="1:8" x14ac:dyDescent="0.25">
      <c r="A148" s="306"/>
      <c r="B148" s="2"/>
      <c r="C148" s="2"/>
      <c r="D148" s="48"/>
      <c r="E148" s="3" t="s">
        <v>23</v>
      </c>
      <c r="F148" s="5">
        <v>4521408</v>
      </c>
      <c r="G148" s="7">
        <v>0</v>
      </c>
      <c r="H148" s="5">
        <v>3649284</v>
      </c>
    </row>
    <row r="149" spans="1:8" ht="30" x14ac:dyDescent="0.25">
      <c r="A149" s="304">
        <v>41</v>
      </c>
      <c r="B149" s="2">
        <v>74</v>
      </c>
      <c r="C149" s="2">
        <v>4099</v>
      </c>
      <c r="D149" s="48" t="s">
        <v>81</v>
      </c>
      <c r="E149" s="4" t="s">
        <v>21</v>
      </c>
      <c r="F149" s="6">
        <v>2147696</v>
      </c>
      <c r="G149" s="6">
        <v>2574</v>
      </c>
      <c r="H149" s="8">
        <v>0</v>
      </c>
    </row>
    <row r="150" spans="1:8" x14ac:dyDescent="0.25">
      <c r="A150" s="305"/>
      <c r="B150" s="2"/>
      <c r="C150" s="2"/>
      <c r="D150" s="48"/>
      <c r="E150" s="3" t="s">
        <v>34</v>
      </c>
      <c r="F150" s="5">
        <v>1232016</v>
      </c>
      <c r="G150" s="5">
        <v>1674</v>
      </c>
      <c r="H150" s="7">
        <v>0</v>
      </c>
    </row>
    <row r="151" spans="1:8" x14ac:dyDescent="0.25">
      <c r="A151" s="306"/>
      <c r="B151" s="2"/>
      <c r="C151" s="2"/>
      <c r="D151" s="48"/>
      <c r="E151" s="3" t="s">
        <v>22</v>
      </c>
      <c r="F151" s="5">
        <v>915680</v>
      </c>
      <c r="G151" s="7">
        <v>900</v>
      </c>
      <c r="H151" s="7">
        <v>0</v>
      </c>
    </row>
    <row r="152" spans="1:8" x14ac:dyDescent="0.25">
      <c r="A152" s="304">
        <v>42</v>
      </c>
      <c r="B152" s="2">
        <v>75</v>
      </c>
      <c r="C152" s="2">
        <v>4008</v>
      </c>
      <c r="D152" s="48" t="s">
        <v>128</v>
      </c>
      <c r="E152" s="4" t="s">
        <v>21</v>
      </c>
      <c r="F152" s="6">
        <v>5843113</v>
      </c>
      <c r="G152" s="8">
        <v>0</v>
      </c>
      <c r="H152" s="8">
        <v>0</v>
      </c>
    </row>
    <row r="153" spans="1:8" x14ac:dyDescent="0.25">
      <c r="A153" s="305"/>
      <c r="B153" s="2"/>
      <c r="C153" s="2"/>
      <c r="D153" s="48"/>
      <c r="E153" s="3" t="s">
        <v>34</v>
      </c>
      <c r="F153" s="5">
        <v>954208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48"/>
      <c r="E154" s="3" t="s">
        <v>22</v>
      </c>
      <c r="F154" s="5">
        <v>4876206</v>
      </c>
      <c r="G154" s="7">
        <v>0</v>
      </c>
      <c r="H154" s="7">
        <v>0</v>
      </c>
    </row>
    <row r="155" spans="1:8" x14ac:dyDescent="0.25">
      <c r="A155" s="306"/>
      <c r="B155" s="2"/>
      <c r="C155" s="2"/>
      <c r="D155" s="48"/>
      <c r="E155" s="3" t="s">
        <v>23</v>
      </c>
      <c r="F155" s="5">
        <v>12699</v>
      </c>
      <c r="G155" s="7">
        <v>0</v>
      </c>
      <c r="H155" s="7">
        <v>0</v>
      </c>
    </row>
    <row r="156" spans="1:8" ht="30" x14ac:dyDescent="0.25">
      <c r="A156" s="304">
        <v>43</v>
      </c>
      <c r="B156" s="2">
        <v>75</v>
      </c>
      <c r="C156" s="2">
        <v>4018</v>
      </c>
      <c r="D156" s="48" t="s">
        <v>82</v>
      </c>
      <c r="E156" s="4" t="s">
        <v>21</v>
      </c>
      <c r="F156" s="6">
        <v>602524</v>
      </c>
      <c r="G156" s="8">
        <v>0</v>
      </c>
      <c r="H156" s="8">
        <v>0</v>
      </c>
    </row>
    <row r="157" spans="1:8" x14ac:dyDescent="0.25">
      <c r="A157" s="305"/>
      <c r="B157" s="2"/>
      <c r="C157" s="2"/>
      <c r="D157" s="48"/>
      <c r="E157" s="3" t="s">
        <v>22</v>
      </c>
      <c r="F157" s="5">
        <v>596889</v>
      </c>
      <c r="G157" s="7">
        <v>0</v>
      </c>
      <c r="H157" s="7">
        <v>0</v>
      </c>
    </row>
    <row r="158" spans="1:8" x14ac:dyDescent="0.25">
      <c r="A158" s="306"/>
      <c r="B158" s="2"/>
      <c r="C158" s="2"/>
      <c r="D158" s="48"/>
      <c r="E158" s="3" t="s">
        <v>23</v>
      </c>
      <c r="F158" s="5">
        <v>5635</v>
      </c>
      <c r="G158" s="7">
        <v>0</v>
      </c>
      <c r="H158" s="7">
        <v>0</v>
      </c>
    </row>
    <row r="159" spans="1:8" x14ac:dyDescent="0.25">
      <c r="A159" s="304">
        <v>44</v>
      </c>
      <c r="B159" s="2">
        <v>75</v>
      </c>
      <c r="C159" s="2">
        <v>4101</v>
      </c>
      <c r="D159" s="48" t="s">
        <v>84</v>
      </c>
      <c r="E159" s="4" t="s">
        <v>21</v>
      </c>
      <c r="F159" s="6">
        <v>5378066</v>
      </c>
      <c r="G159" s="8">
        <v>0</v>
      </c>
      <c r="H159" s="6">
        <v>2129282</v>
      </c>
    </row>
    <row r="160" spans="1:8" x14ac:dyDescent="0.25">
      <c r="A160" s="305"/>
      <c r="B160" s="2"/>
      <c r="C160" s="2"/>
      <c r="D160" s="48"/>
      <c r="E160" s="3" t="s">
        <v>22</v>
      </c>
      <c r="F160" s="5">
        <v>2173215</v>
      </c>
      <c r="G160" s="7">
        <v>0</v>
      </c>
      <c r="H160" s="7">
        <v>0</v>
      </c>
    </row>
    <row r="161" spans="1:8" x14ac:dyDescent="0.25">
      <c r="A161" s="306"/>
      <c r="B161" s="2"/>
      <c r="C161" s="2"/>
      <c r="D161" s="48"/>
      <c r="E161" s="3" t="s">
        <v>23</v>
      </c>
      <c r="F161" s="5">
        <v>3204851</v>
      </c>
      <c r="G161" s="7">
        <v>0</v>
      </c>
      <c r="H161" s="5">
        <v>2129282</v>
      </c>
    </row>
    <row r="162" spans="1:8" x14ac:dyDescent="0.25">
      <c r="A162" s="304">
        <v>45</v>
      </c>
      <c r="B162" s="2">
        <v>76</v>
      </c>
      <c r="C162" s="2">
        <v>4014</v>
      </c>
      <c r="D162" s="48" t="s">
        <v>85</v>
      </c>
      <c r="E162" s="4" t="s">
        <v>21</v>
      </c>
      <c r="F162" s="6">
        <v>26132704</v>
      </c>
      <c r="G162" s="8">
        <v>0</v>
      </c>
      <c r="H162" s="8">
        <v>0</v>
      </c>
    </row>
    <row r="163" spans="1:8" x14ac:dyDescent="0.25">
      <c r="A163" s="305"/>
      <c r="B163" s="2"/>
      <c r="C163" s="2"/>
      <c r="D163" s="48"/>
      <c r="E163" s="3" t="s">
        <v>34</v>
      </c>
      <c r="F163" s="5">
        <v>10712654</v>
      </c>
      <c r="G163" s="7">
        <v>0</v>
      </c>
      <c r="H163" s="7">
        <v>0</v>
      </c>
    </row>
    <row r="164" spans="1:8" x14ac:dyDescent="0.25">
      <c r="A164" s="305"/>
      <c r="B164" s="2"/>
      <c r="C164" s="2"/>
      <c r="D164" s="48"/>
      <c r="E164" s="3" t="s">
        <v>35</v>
      </c>
      <c r="F164" s="5">
        <v>14572417</v>
      </c>
      <c r="G164" s="7">
        <v>0</v>
      </c>
      <c r="H164" s="7">
        <v>0</v>
      </c>
    </row>
    <row r="165" spans="1:8" x14ac:dyDescent="0.25">
      <c r="A165" s="305"/>
      <c r="B165" s="2"/>
      <c r="C165" s="2"/>
      <c r="D165" s="48"/>
      <c r="E165" s="3" t="s">
        <v>22</v>
      </c>
      <c r="F165" s="5">
        <v>846526</v>
      </c>
      <c r="G165" s="7">
        <v>0</v>
      </c>
      <c r="H165" s="7">
        <v>0</v>
      </c>
    </row>
    <row r="166" spans="1:8" x14ac:dyDescent="0.25">
      <c r="A166" s="306"/>
      <c r="B166" s="2"/>
      <c r="C166" s="2"/>
      <c r="D166" s="48"/>
      <c r="E166" s="3" t="s">
        <v>23</v>
      </c>
      <c r="F166" s="5">
        <v>1107</v>
      </c>
      <c r="G166" s="7">
        <v>0</v>
      </c>
      <c r="H166" s="7">
        <v>0</v>
      </c>
    </row>
    <row r="167" spans="1:8" x14ac:dyDescent="0.25">
      <c r="A167" s="304">
        <v>46</v>
      </c>
      <c r="B167" s="2">
        <v>76</v>
      </c>
      <c r="C167" s="2">
        <v>4016</v>
      </c>
      <c r="D167" s="48" t="s">
        <v>140</v>
      </c>
      <c r="E167" s="4" t="s">
        <v>21</v>
      </c>
      <c r="F167" s="6">
        <v>12703330</v>
      </c>
      <c r="G167" s="8">
        <v>0</v>
      </c>
      <c r="H167" s="6">
        <v>3236661</v>
      </c>
    </row>
    <row r="168" spans="1:8" x14ac:dyDescent="0.25">
      <c r="A168" s="305"/>
      <c r="B168" s="2"/>
      <c r="C168" s="2"/>
      <c r="D168" s="48"/>
      <c r="E168" s="3" t="s">
        <v>22</v>
      </c>
      <c r="F168" s="5">
        <v>7469124</v>
      </c>
      <c r="G168" s="7">
        <v>0</v>
      </c>
      <c r="H168" s="7">
        <v>0</v>
      </c>
    </row>
    <row r="169" spans="1:8" x14ac:dyDescent="0.25">
      <c r="A169" s="306"/>
      <c r="B169" s="2"/>
      <c r="C169" s="2"/>
      <c r="D169" s="48"/>
      <c r="E169" s="3" t="s">
        <v>23</v>
      </c>
      <c r="F169" s="5">
        <v>5234206</v>
      </c>
      <c r="G169" s="7">
        <v>0</v>
      </c>
      <c r="H169" s="5">
        <v>3236661</v>
      </c>
    </row>
    <row r="170" spans="1:8" ht="30" x14ac:dyDescent="0.25">
      <c r="A170" s="304">
        <v>47</v>
      </c>
      <c r="B170" s="2">
        <v>76</v>
      </c>
      <c r="C170" s="2">
        <v>4100</v>
      </c>
      <c r="D170" s="48" t="s">
        <v>86</v>
      </c>
      <c r="E170" s="4" t="s">
        <v>21</v>
      </c>
      <c r="F170" s="6">
        <v>2403918</v>
      </c>
      <c r="G170" s="8">
        <v>0</v>
      </c>
      <c r="H170" s="8">
        <v>0</v>
      </c>
    </row>
    <row r="171" spans="1:8" x14ac:dyDescent="0.25">
      <c r="A171" s="306"/>
      <c r="B171" s="2"/>
      <c r="C171" s="2"/>
      <c r="D171" s="48"/>
      <c r="E171" s="3" t="s">
        <v>22</v>
      </c>
      <c r="F171" s="5">
        <v>2403918</v>
      </c>
      <c r="G171" s="7">
        <v>0</v>
      </c>
      <c r="H171" s="7">
        <v>0</v>
      </c>
    </row>
    <row r="172" spans="1:8" x14ac:dyDescent="0.25">
      <c r="A172" s="304">
        <v>48</v>
      </c>
      <c r="B172" s="2">
        <v>92</v>
      </c>
      <c r="C172" s="2">
        <v>1000</v>
      </c>
      <c r="D172" s="48" t="s">
        <v>88</v>
      </c>
      <c r="E172" s="4" t="s">
        <v>21</v>
      </c>
      <c r="F172" s="6">
        <v>633653</v>
      </c>
      <c r="G172" s="8">
        <v>0</v>
      </c>
      <c r="H172" s="6">
        <v>19944</v>
      </c>
    </row>
    <row r="173" spans="1:8" x14ac:dyDescent="0.25">
      <c r="A173" s="305"/>
      <c r="B173" s="2"/>
      <c r="C173" s="2"/>
      <c r="D173" s="48"/>
      <c r="E173" s="3" t="s">
        <v>22</v>
      </c>
      <c r="F173" s="5">
        <v>613709</v>
      </c>
      <c r="G173" s="7">
        <v>0</v>
      </c>
      <c r="H173" s="7">
        <v>0</v>
      </c>
    </row>
    <row r="174" spans="1:8" x14ac:dyDescent="0.25">
      <c r="A174" s="306"/>
      <c r="B174" s="2"/>
      <c r="C174" s="2"/>
      <c r="D174" s="48"/>
      <c r="E174" s="3" t="s">
        <v>23</v>
      </c>
      <c r="F174" s="5">
        <v>19944</v>
      </c>
      <c r="G174" s="7">
        <v>0</v>
      </c>
      <c r="H174" s="5">
        <v>19944</v>
      </c>
    </row>
    <row r="175" spans="1:8" x14ac:dyDescent="0.25">
      <c r="A175" s="304">
        <v>49</v>
      </c>
      <c r="B175" s="2">
        <v>0</v>
      </c>
      <c r="C175" s="2" t="s">
        <v>160</v>
      </c>
      <c r="D175" s="48" t="s">
        <v>161</v>
      </c>
      <c r="E175" s="4" t="s">
        <v>21</v>
      </c>
      <c r="F175" s="6">
        <v>18956312</v>
      </c>
      <c r="G175" s="8">
        <v>0</v>
      </c>
      <c r="H175" s="8">
        <v>0</v>
      </c>
    </row>
    <row r="176" spans="1:8" x14ac:dyDescent="0.25">
      <c r="A176" s="306"/>
      <c r="B176" s="2"/>
      <c r="C176" s="2"/>
      <c r="D176" s="48"/>
      <c r="E176" s="3" t="s">
        <v>34</v>
      </c>
      <c r="F176" s="5">
        <v>18956312</v>
      </c>
      <c r="G176" s="7">
        <v>0</v>
      </c>
      <c r="H176" s="7">
        <v>0</v>
      </c>
    </row>
    <row r="177" spans="1:8" x14ac:dyDescent="0.25">
      <c r="A177" s="304">
        <v>50</v>
      </c>
      <c r="B177" s="2">
        <v>13</v>
      </c>
      <c r="C177" s="2" t="s">
        <v>162</v>
      </c>
      <c r="D177" s="48" t="s">
        <v>163</v>
      </c>
      <c r="E177" s="4" t="s">
        <v>21</v>
      </c>
      <c r="F177" s="6">
        <v>2470636</v>
      </c>
      <c r="G177" s="8">
        <v>0</v>
      </c>
      <c r="H177" s="8">
        <v>0</v>
      </c>
    </row>
    <row r="178" spans="1:8" x14ac:dyDescent="0.25">
      <c r="A178" s="305"/>
      <c r="B178" s="2"/>
      <c r="C178" s="2"/>
      <c r="D178" s="48"/>
      <c r="E178" s="3" t="s">
        <v>35</v>
      </c>
      <c r="F178" s="5">
        <v>2372399</v>
      </c>
      <c r="G178" s="7">
        <v>0</v>
      </c>
      <c r="H178" s="7">
        <v>0</v>
      </c>
    </row>
    <row r="179" spans="1:8" x14ac:dyDescent="0.25">
      <c r="A179" s="306"/>
      <c r="B179" s="2"/>
      <c r="C179" s="2"/>
      <c r="D179" s="48"/>
      <c r="E179" s="3" t="s">
        <v>22</v>
      </c>
      <c r="F179" s="5">
        <v>98237</v>
      </c>
      <c r="G179" s="7">
        <v>0</v>
      </c>
      <c r="H179" s="7">
        <v>0</v>
      </c>
    </row>
    <row r="180" spans="1:8" x14ac:dyDescent="0.25">
      <c r="A180" s="304">
        <v>51</v>
      </c>
      <c r="B180" s="2">
        <v>13</v>
      </c>
      <c r="C180" s="2">
        <v>880</v>
      </c>
      <c r="D180" s="48" t="s">
        <v>164</v>
      </c>
      <c r="E180" s="4" t="s">
        <v>21</v>
      </c>
      <c r="F180" s="6">
        <v>24660076</v>
      </c>
      <c r="G180" s="8">
        <v>0</v>
      </c>
      <c r="H180" s="8">
        <v>0</v>
      </c>
    </row>
    <row r="181" spans="1:8" x14ac:dyDescent="0.25">
      <c r="A181" s="306"/>
      <c r="B181" s="2"/>
      <c r="C181" s="2"/>
      <c r="D181" s="48"/>
      <c r="E181" s="3" t="s">
        <v>34</v>
      </c>
      <c r="F181" s="5">
        <v>24660076</v>
      </c>
      <c r="G181" s="7">
        <v>0</v>
      </c>
      <c r="H181" s="7">
        <v>0</v>
      </c>
    </row>
    <row r="182" spans="1:8" ht="45" x14ac:dyDescent="0.25">
      <c r="A182" s="304">
        <v>52</v>
      </c>
      <c r="B182" s="2">
        <v>15</v>
      </c>
      <c r="C182" s="2">
        <v>2032</v>
      </c>
      <c r="D182" s="48" t="s">
        <v>144</v>
      </c>
      <c r="E182" s="4" t="s">
        <v>21</v>
      </c>
      <c r="F182" s="6">
        <v>1543438</v>
      </c>
      <c r="G182" s="8">
        <v>0</v>
      </c>
      <c r="H182" s="8">
        <v>0</v>
      </c>
    </row>
    <row r="183" spans="1:8" x14ac:dyDescent="0.25">
      <c r="A183" s="305"/>
      <c r="B183" s="2"/>
      <c r="C183" s="2"/>
      <c r="D183" s="48"/>
      <c r="E183" s="3" t="s">
        <v>22</v>
      </c>
      <c r="F183" s="5">
        <v>1480333</v>
      </c>
      <c r="G183" s="7">
        <v>0</v>
      </c>
      <c r="H183" s="7">
        <v>0</v>
      </c>
    </row>
    <row r="184" spans="1:8" x14ac:dyDescent="0.25">
      <c r="A184" s="306"/>
      <c r="B184" s="2"/>
      <c r="C184" s="2"/>
      <c r="D184" s="48"/>
      <c r="E184" s="3" t="s">
        <v>23</v>
      </c>
      <c r="F184" s="5">
        <v>63105</v>
      </c>
      <c r="G184" s="7">
        <v>0</v>
      </c>
      <c r="H184" s="7">
        <v>0</v>
      </c>
    </row>
    <row r="185" spans="1:8" ht="30" x14ac:dyDescent="0.25">
      <c r="A185" s="304">
        <v>53</v>
      </c>
      <c r="B185" s="2">
        <v>31</v>
      </c>
      <c r="C185" s="2">
        <v>2362</v>
      </c>
      <c r="D185" s="48" t="s">
        <v>92</v>
      </c>
      <c r="E185" s="4" t="s">
        <v>21</v>
      </c>
      <c r="F185" s="6">
        <v>661900</v>
      </c>
      <c r="G185" s="8">
        <v>0</v>
      </c>
      <c r="H185" s="8">
        <v>0</v>
      </c>
    </row>
    <row r="186" spans="1:8" x14ac:dyDescent="0.25">
      <c r="A186" s="306"/>
      <c r="B186" s="2"/>
      <c r="C186" s="2"/>
      <c r="D186" s="48"/>
      <c r="E186" s="3" t="s">
        <v>34</v>
      </c>
      <c r="F186" s="5">
        <v>661900</v>
      </c>
      <c r="G186" s="7">
        <v>0</v>
      </c>
      <c r="H186" s="7">
        <v>0</v>
      </c>
    </row>
    <row r="187" spans="1:8" ht="30" x14ac:dyDescent="0.25">
      <c r="A187" s="304">
        <v>54</v>
      </c>
      <c r="B187" s="2">
        <v>31</v>
      </c>
      <c r="C187" s="2">
        <v>958</v>
      </c>
      <c r="D187" s="48" t="s">
        <v>96</v>
      </c>
      <c r="E187" s="4" t="s">
        <v>21</v>
      </c>
      <c r="F187" s="6">
        <v>4068657</v>
      </c>
      <c r="G187" s="8">
        <v>0</v>
      </c>
      <c r="H187" s="8">
        <v>0</v>
      </c>
    </row>
    <row r="188" spans="1:8" x14ac:dyDescent="0.25">
      <c r="A188" s="306"/>
      <c r="B188" s="2"/>
      <c r="C188" s="2"/>
      <c r="D188" s="48"/>
      <c r="E188" s="3" t="s">
        <v>35</v>
      </c>
      <c r="F188" s="5">
        <v>4068657</v>
      </c>
      <c r="G188" s="7">
        <v>0</v>
      </c>
      <c r="H188" s="7">
        <v>0</v>
      </c>
    </row>
    <row r="189" spans="1:8" x14ac:dyDescent="0.25">
      <c r="A189" s="304">
        <v>55</v>
      </c>
      <c r="B189" s="2">
        <v>34</v>
      </c>
      <c r="C189" s="2">
        <v>1619</v>
      </c>
      <c r="D189" s="48" t="s">
        <v>97</v>
      </c>
      <c r="E189" s="4" t="s">
        <v>21</v>
      </c>
      <c r="F189" s="6">
        <v>8001894</v>
      </c>
      <c r="G189" s="8">
        <v>0</v>
      </c>
      <c r="H189" s="8">
        <v>0</v>
      </c>
    </row>
    <row r="190" spans="1:8" x14ac:dyDescent="0.25">
      <c r="A190" s="305"/>
      <c r="B190" s="2"/>
      <c r="C190" s="2"/>
      <c r="D190" s="48"/>
      <c r="E190" s="3" t="s">
        <v>34</v>
      </c>
      <c r="F190" s="5">
        <v>1033001</v>
      </c>
      <c r="G190" s="7">
        <v>0</v>
      </c>
      <c r="H190" s="7">
        <v>0</v>
      </c>
    </row>
    <row r="191" spans="1:8" x14ac:dyDescent="0.25">
      <c r="A191" s="305"/>
      <c r="B191" s="2"/>
      <c r="C191" s="2"/>
      <c r="D191" s="48"/>
      <c r="E191" s="3" t="s">
        <v>22</v>
      </c>
      <c r="F191" s="5">
        <v>1251627</v>
      </c>
      <c r="G191" s="7">
        <v>0</v>
      </c>
      <c r="H191" s="7">
        <v>0</v>
      </c>
    </row>
    <row r="192" spans="1:8" x14ac:dyDescent="0.25">
      <c r="A192" s="306"/>
      <c r="B192" s="2"/>
      <c r="C192" s="2"/>
      <c r="D192" s="48"/>
      <c r="E192" s="3" t="s">
        <v>23</v>
      </c>
      <c r="F192" s="5">
        <v>5717266</v>
      </c>
      <c r="G192" s="7">
        <v>0</v>
      </c>
      <c r="H192" s="7">
        <v>0</v>
      </c>
    </row>
    <row r="193" spans="1:8" x14ac:dyDescent="0.25">
      <c r="A193" s="304">
        <v>56</v>
      </c>
      <c r="B193" s="2">
        <v>34</v>
      </c>
      <c r="C193" s="2">
        <v>921</v>
      </c>
      <c r="D193" s="48" t="s">
        <v>98</v>
      </c>
      <c r="E193" s="4" t="s">
        <v>21</v>
      </c>
      <c r="F193" s="6">
        <v>16740693</v>
      </c>
      <c r="G193" s="8">
        <v>0</v>
      </c>
      <c r="H193" s="8">
        <v>0</v>
      </c>
    </row>
    <row r="194" spans="1:8" x14ac:dyDescent="0.25">
      <c r="A194" s="305"/>
      <c r="B194" s="2"/>
      <c r="C194" s="2"/>
      <c r="D194" s="48"/>
      <c r="E194" s="3" t="s">
        <v>34</v>
      </c>
      <c r="F194" s="5">
        <v>14483270</v>
      </c>
      <c r="G194" s="7">
        <v>0</v>
      </c>
      <c r="H194" s="7">
        <v>0</v>
      </c>
    </row>
    <row r="195" spans="1:8" x14ac:dyDescent="0.25">
      <c r="A195" s="305"/>
      <c r="B195" s="2"/>
      <c r="C195" s="2"/>
      <c r="D195" s="48"/>
      <c r="E195" s="3" t="s">
        <v>35</v>
      </c>
      <c r="F195" s="5">
        <v>1084904</v>
      </c>
      <c r="G195" s="7">
        <v>0</v>
      </c>
      <c r="H195" s="7">
        <v>0</v>
      </c>
    </row>
    <row r="196" spans="1:8" x14ac:dyDescent="0.25">
      <c r="A196" s="305"/>
      <c r="B196" s="2"/>
      <c r="C196" s="2"/>
      <c r="D196" s="48"/>
      <c r="E196" s="3" t="s">
        <v>22</v>
      </c>
      <c r="F196" s="5">
        <v>1127652</v>
      </c>
      <c r="G196" s="7">
        <v>0</v>
      </c>
      <c r="H196" s="7">
        <v>0</v>
      </c>
    </row>
    <row r="197" spans="1:8" x14ac:dyDescent="0.25">
      <c r="A197" s="306"/>
      <c r="B197" s="2"/>
      <c r="C197" s="2"/>
      <c r="D197" s="48"/>
      <c r="E197" s="3" t="s">
        <v>23</v>
      </c>
      <c r="F197" s="5">
        <v>44867</v>
      </c>
      <c r="G197" s="7">
        <v>0</v>
      </c>
      <c r="H197" s="7">
        <v>0</v>
      </c>
    </row>
    <row r="198" spans="1:8" x14ac:dyDescent="0.25">
      <c r="A198" s="304">
        <v>57</v>
      </c>
      <c r="B198" s="2">
        <v>62</v>
      </c>
      <c r="C198" s="2">
        <v>510</v>
      </c>
      <c r="D198" s="48" t="s">
        <v>100</v>
      </c>
      <c r="E198" s="4" t="s">
        <v>21</v>
      </c>
      <c r="F198" s="6">
        <v>1630179</v>
      </c>
      <c r="G198" s="8">
        <v>0</v>
      </c>
      <c r="H198" s="6">
        <v>77133</v>
      </c>
    </row>
    <row r="199" spans="1:8" x14ac:dyDescent="0.25">
      <c r="A199" s="305"/>
      <c r="B199" s="2"/>
      <c r="C199" s="2"/>
      <c r="D199" s="48"/>
      <c r="E199" s="3" t="s">
        <v>35</v>
      </c>
      <c r="F199" s="5">
        <v>1537938</v>
      </c>
      <c r="G199" s="7">
        <v>0</v>
      </c>
      <c r="H199" s="7">
        <v>0</v>
      </c>
    </row>
    <row r="200" spans="1:8" x14ac:dyDescent="0.25">
      <c r="A200" s="306"/>
      <c r="B200" s="2"/>
      <c r="C200" s="2"/>
      <c r="D200" s="48"/>
      <c r="E200" s="3" t="s">
        <v>23</v>
      </c>
      <c r="F200" s="5">
        <v>92241</v>
      </c>
      <c r="G200" s="7">
        <v>0</v>
      </c>
      <c r="H200" s="5">
        <v>77133</v>
      </c>
    </row>
    <row r="201" spans="1:8" x14ac:dyDescent="0.25">
      <c r="A201" s="304">
        <v>58</v>
      </c>
      <c r="B201" s="2">
        <v>71</v>
      </c>
      <c r="C201" s="2" t="s">
        <v>156</v>
      </c>
      <c r="D201" s="48" t="s">
        <v>150</v>
      </c>
      <c r="E201" s="4" t="s">
        <v>21</v>
      </c>
      <c r="F201" s="6">
        <v>261856</v>
      </c>
      <c r="G201" s="8">
        <v>0</v>
      </c>
      <c r="H201" s="6">
        <v>143856</v>
      </c>
    </row>
    <row r="202" spans="1:8" x14ac:dyDescent="0.25">
      <c r="A202" s="305"/>
      <c r="B202" s="2"/>
      <c r="C202" s="2"/>
      <c r="D202" s="48"/>
      <c r="E202" s="3" t="s">
        <v>22</v>
      </c>
      <c r="F202" s="5">
        <v>21240</v>
      </c>
      <c r="G202" s="7">
        <v>0</v>
      </c>
      <c r="H202" s="7">
        <v>0</v>
      </c>
    </row>
    <row r="203" spans="1:8" x14ac:dyDescent="0.25">
      <c r="A203" s="306"/>
      <c r="B203" s="2"/>
      <c r="C203" s="2"/>
      <c r="D203" s="48"/>
      <c r="E203" s="3" t="s">
        <v>23</v>
      </c>
      <c r="F203" s="5">
        <v>240616</v>
      </c>
      <c r="G203" s="7">
        <v>0</v>
      </c>
      <c r="H203" s="5">
        <v>143856</v>
      </c>
    </row>
    <row r="204" spans="1:8" x14ac:dyDescent="0.25">
      <c r="A204" s="304">
        <v>59</v>
      </c>
      <c r="B204" s="2">
        <v>71</v>
      </c>
      <c r="C204" s="2">
        <v>965</v>
      </c>
      <c r="D204" s="48" t="s">
        <v>102</v>
      </c>
      <c r="E204" s="4" t="s">
        <v>21</v>
      </c>
      <c r="F204" s="6">
        <v>2981015</v>
      </c>
      <c r="G204" s="8">
        <v>0</v>
      </c>
      <c r="H204" s="6">
        <v>1084894</v>
      </c>
    </row>
    <row r="205" spans="1:8" x14ac:dyDescent="0.25">
      <c r="A205" s="305"/>
      <c r="B205" s="2"/>
      <c r="C205" s="2"/>
      <c r="D205" s="48"/>
      <c r="E205" s="3" t="s">
        <v>22</v>
      </c>
      <c r="F205" s="5">
        <v>1486747</v>
      </c>
      <c r="G205" s="7">
        <v>0</v>
      </c>
      <c r="H205" s="7">
        <v>0</v>
      </c>
    </row>
    <row r="206" spans="1:8" x14ac:dyDescent="0.25">
      <c r="A206" s="306"/>
      <c r="B206" s="2"/>
      <c r="C206" s="2"/>
      <c r="D206" s="48"/>
      <c r="E206" s="3" t="s">
        <v>23</v>
      </c>
      <c r="F206" s="5">
        <v>1494268</v>
      </c>
      <c r="G206" s="7">
        <v>0</v>
      </c>
      <c r="H206" s="5">
        <v>1084894</v>
      </c>
    </row>
    <row r="207" spans="1:8" x14ac:dyDescent="0.25">
      <c r="A207" s="304">
        <v>60</v>
      </c>
      <c r="B207" s="2">
        <v>61</v>
      </c>
      <c r="C207" s="2">
        <v>1503</v>
      </c>
      <c r="D207" s="48" t="s">
        <v>99</v>
      </c>
      <c r="E207" s="4" t="s">
        <v>21</v>
      </c>
      <c r="F207" s="6">
        <f>F208+F209</f>
        <v>3144611</v>
      </c>
      <c r="G207" s="8">
        <v>0</v>
      </c>
      <c r="H207" s="6">
        <f>H209</f>
        <v>2589552</v>
      </c>
    </row>
    <row r="208" spans="1:8" x14ac:dyDescent="0.25">
      <c r="A208" s="305"/>
      <c r="B208" s="2"/>
      <c r="C208" s="2"/>
      <c r="D208" s="48"/>
      <c r="E208" s="3" t="s">
        <v>22</v>
      </c>
      <c r="F208" s="5">
        <v>140358</v>
      </c>
      <c r="G208" s="7">
        <v>0</v>
      </c>
      <c r="H208" s="7">
        <v>0</v>
      </c>
    </row>
    <row r="209" spans="1:8" x14ac:dyDescent="0.25">
      <c r="A209" s="306"/>
      <c r="B209" s="2"/>
      <c r="C209" s="2"/>
      <c r="D209" s="48"/>
      <c r="E209" s="3" t="s">
        <v>23</v>
      </c>
      <c r="F209" s="5">
        <v>3004253</v>
      </c>
      <c r="G209" s="7">
        <v>0</v>
      </c>
      <c r="H209" s="5">
        <v>2589552</v>
      </c>
    </row>
    <row r="210" spans="1:8" ht="75" x14ac:dyDescent="0.25">
      <c r="A210" s="304">
        <v>61</v>
      </c>
      <c r="B210" s="2">
        <v>75</v>
      </c>
      <c r="C210" s="2">
        <v>144</v>
      </c>
      <c r="D210" s="48" t="s">
        <v>104</v>
      </c>
      <c r="E210" s="4" t="s">
        <v>21</v>
      </c>
      <c r="F210" s="6">
        <v>10879488</v>
      </c>
      <c r="G210" s="8">
        <v>0</v>
      </c>
      <c r="H210" s="6">
        <v>55935</v>
      </c>
    </row>
    <row r="211" spans="1:8" x14ac:dyDescent="0.25">
      <c r="A211" s="305"/>
      <c r="B211" s="2"/>
      <c r="C211" s="2"/>
      <c r="D211" s="48"/>
      <c r="E211" s="3" t="s">
        <v>34</v>
      </c>
      <c r="F211" s="5">
        <v>10814229</v>
      </c>
      <c r="G211" s="7">
        <v>0</v>
      </c>
      <c r="H211" s="7">
        <v>0</v>
      </c>
    </row>
    <row r="212" spans="1:8" x14ac:dyDescent="0.25">
      <c r="A212" s="306"/>
      <c r="B212" s="2"/>
      <c r="C212" s="2"/>
      <c r="D212" s="48"/>
      <c r="E212" s="3" t="s">
        <v>23</v>
      </c>
      <c r="F212" s="5">
        <v>65259</v>
      </c>
      <c r="G212" s="7">
        <v>0</v>
      </c>
      <c r="H212" s="5">
        <v>55935</v>
      </c>
    </row>
    <row r="213" spans="1:8" x14ac:dyDescent="0.25">
      <c r="A213" s="304">
        <v>62</v>
      </c>
      <c r="B213" s="2">
        <v>75</v>
      </c>
      <c r="C213" s="2">
        <v>146</v>
      </c>
      <c r="D213" s="48" t="s">
        <v>105</v>
      </c>
      <c r="E213" s="4" t="s">
        <v>21</v>
      </c>
      <c r="F213" s="6">
        <v>6125230</v>
      </c>
      <c r="G213" s="8">
        <v>0</v>
      </c>
      <c r="H213" s="8">
        <v>140</v>
      </c>
    </row>
    <row r="214" spans="1:8" x14ac:dyDescent="0.25">
      <c r="A214" s="305"/>
      <c r="B214" s="2"/>
      <c r="C214" s="2"/>
      <c r="D214" s="48"/>
      <c r="E214" s="3" t="s">
        <v>34</v>
      </c>
      <c r="F214" s="5">
        <v>5167744</v>
      </c>
      <c r="G214" s="7">
        <v>0</v>
      </c>
      <c r="H214" s="7">
        <v>0</v>
      </c>
    </row>
    <row r="215" spans="1:8" x14ac:dyDescent="0.25">
      <c r="A215" s="305"/>
      <c r="B215" s="2"/>
      <c r="C215" s="2"/>
      <c r="D215" s="48"/>
      <c r="E215" s="3" t="s">
        <v>35</v>
      </c>
      <c r="F215" s="5">
        <v>167652</v>
      </c>
      <c r="G215" s="7">
        <v>0</v>
      </c>
      <c r="H215" s="7">
        <v>0</v>
      </c>
    </row>
    <row r="216" spans="1:8" x14ac:dyDescent="0.25">
      <c r="A216" s="305"/>
      <c r="B216" s="2"/>
      <c r="C216" s="2"/>
      <c r="D216" s="48"/>
      <c r="E216" s="3" t="s">
        <v>22</v>
      </c>
      <c r="F216" s="5">
        <v>777769</v>
      </c>
      <c r="G216" s="7">
        <v>0</v>
      </c>
      <c r="H216" s="7">
        <v>0</v>
      </c>
    </row>
    <row r="217" spans="1:8" x14ac:dyDescent="0.25">
      <c r="A217" s="306"/>
      <c r="B217" s="2"/>
      <c r="C217" s="2"/>
      <c r="D217" s="48"/>
      <c r="E217" s="3" t="s">
        <v>23</v>
      </c>
      <c r="F217" s="5">
        <v>12065</v>
      </c>
      <c r="G217" s="7">
        <v>0</v>
      </c>
      <c r="H217" s="7">
        <v>140</v>
      </c>
    </row>
    <row r="218" spans="1:8" ht="30" x14ac:dyDescent="0.25">
      <c r="A218" s="304">
        <v>63</v>
      </c>
      <c r="B218" s="2">
        <v>75</v>
      </c>
      <c r="C218" s="2">
        <v>3639</v>
      </c>
      <c r="D218" s="48" t="s">
        <v>158</v>
      </c>
      <c r="E218" s="4" t="s">
        <v>21</v>
      </c>
      <c r="F218" s="6">
        <v>2654146</v>
      </c>
      <c r="G218" s="8">
        <v>0</v>
      </c>
      <c r="H218" s="8">
        <v>0</v>
      </c>
    </row>
    <row r="219" spans="1:8" x14ac:dyDescent="0.25">
      <c r="A219" s="305"/>
      <c r="B219" s="2"/>
      <c r="C219" s="2"/>
      <c r="D219" s="48"/>
      <c r="E219" s="3" t="s">
        <v>35</v>
      </c>
      <c r="F219" s="5">
        <v>2058768</v>
      </c>
      <c r="G219" s="7">
        <v>0</v>
      </c>
      <c r="H219" s="7">
        <v>0</v>
      </c>
    </row>
    <row r="220" spans="1:8" x14ac:dyDescent="0.25">
      <c r="A220" s="305"/>
      <c r="B220" s="2"/>
      <c r="C220" s="2"/>
      <c r="D220" s="48"/>
      <c r="E220" s="3" t="s">
        <v>22</v>
      </c>
      <c r="F220" s="5">
        <v>592637</v>
      </c>
      <c r="G220" s="7">
        <v>0</v>
      </c>
      <c r="H220" s="7">
        <v>0</v>
      </c>
    </row>
    <row r="221" spans="1:8" x14ac:dyDescent="0.25">
      <c r="A221" s="306"/>
      <c r="B221" s="2"/>
      <c r="C221" s="2"/>
      <c r="D221" s="48"/>
      <c r="E221" s="3" t="s">
        <v>23</v>
      </c>
      <c r="F221" s="5">
        <v>2741</v>
      </c>
      <c r="G221" s="7">
        <v>0</v>
      </c>
      <c r="H221" s="7">
        <v>0</v>
      </c>
    </row>
    <row r="222" spans="1:8" ht="30" x14ac:dyDescent="0.25">
      <c r="A222" s="304">
        <v>64</v>
      </c>
      <c r="B222" s="2"/>
      <c r="C222" s="2"/>
      <c r="D222" s="48" t="s">
        <v>165</v>
      </c>
      <c r="E222" s="4" t="s">
        <v>21</v>
      </c>
      <c r="F222" s="6">
        <f>F223</f>
        <v>1726397</v>
      </c>
      <c r="G222" s="8"/>
      <c r="H222" s="6">
        <f>H223</f>
        <v>144</v>
      </c>
    </row>
    <row r="223" spans="1:8" x14ac:dyDescent="0.25">
      <c r="A223" s="385"/>
      <c r="B223" s="2"/>
      <c r="C223" s="2"/>
      <c r="D223" s="48"/>
      <c r="E223" s="3" t="s">
        <v>22</v>
      </c>
      <c r="F223" s="5">
        <v>1726397</v>
      </c>
      <c r="G223" s="7"/>
      <c r="H223" s="7">
        <v>144</v>
      </c>
    </row>
    <row r="224" spans="1:8" x14ac:dyDescent="0.25">
      <c r="A224" s="386">
        <v>65</v>
      </c>
      <c r="B224" s="2"/>
      <c r="C224" s="2">
        <v>2552</v>
      </c>
      <c r="D224" s="48" t="s">
        <v>166</v>
      </c>
      <c r="E224" s="3" t="s">
        <v>21</v>
      </c>
      <c r="F224" s="5">
        <v>119005494</v>
      </c>
      <c r="G224" s="7"/>
      <c r="H224" s="7">
        <v>0</v>
      </c>
    </row>
    <row r="225" spans="1:8" x14ac:dyDescent="0.25">
      <c r="A225" s="387"/>
      <c r="B225" s="2"/>
      <c r="C225" s="2"/>
      <c r="D225" s="48"/>
      <c r="E225" s="3" t="s">
        <v>22</v>
      </c>
      <c r="F225" s="5">
        <v>611357</v>
      </c>
      <c r="G225" s="7"/>
      <c r="H225" s="5">
        <v>688765</v>
      </c>
    </row>
    <row r="226" spans="1:8" s="275" customFormat="1" ht="26.25" x14ac:dyDescent="0.25">
      <c r="A226" s="336">
        <v>66</v>
      </c>
      <c r="B226" s="244">
        <v>31</v>
      </c>
      <c r="C226" s="108" t="s">
        <v>110</v>
      </c>
      <c r="D226" s="109" t="s">
        <v>111</v>
      </c>
      <c r="E226" s="110" t="s">
        <v>21</v>
      </c>
      <c r="F226" s="111">
        <f>F227+F228+F229+F230+F231+F232</f>
        <v>857708315</v>
      </c>
      <c r="G226" s="111"/>
      <c r="H226" s="111">
        <f>H227+H228+H229+H230+H231+H232</f>
        <v>39936617</v>
      </c>
    </row>
    <row r="227" spans="1:8" s="275" customFormat="1" x14ac:dyDescent="0.25">
      <c r="A227" s="336"/>
      <c r="B227" s="108"/>
      <c r="C227" s="108"/>
      <c r="D227" s="109"/>
      <c r="E227" s="110" t="s">
        <v>134</v>
      </c>
      <c r="F227" s="111">
        <v>0</v>
      </c>
      <c r="G227" s="113"/>
      <c r="H227" s="111">
        <v>0</v>
      </c>
    </row>
    <row r="228" spans="1:8" s="275" customFormat="1" x14ac:dyDescent="0.25">
      <c r="A228" s="336"/>
      <c r="B228" s="108"/>
      <c r="C228" s="108"/>
      <c r="D228" s="109"/>
      <c r="E228" s="112" t="s">
        <v>34</v>
      </c>
      <c r="F228" s="113">
        <v>534022744</v>
      </c>
      <c r="G228" s="113"/>
      <c r="H228" s="113">
        <v>0</v>
      </c>
    </row>
    <row r="229" spans="1:8" s="275" customFormat="1" x14ac:dyDescent="0.25">
      <c r="A229" s="336"/>
      <c r="B229" s="108"/>
      <c r="C229" s="108"/>
      <c r="D229" s="109"/>
      <c r="E229" s="112" t="s">
        <v>131</v>
      </c>
      <c r="F229" s="113">
        <v>0</v>
      </c>
      <c r="G229" s="113"/>
      <c r="H229" s="113">
        <v>0</v>
      </c>
    </row>
    <row r="230" spans="1:8" s="275" customFormat="1" x14ac:dyDescent="0.25">
      <c r="A230" s="336"/>
      <c r="B230" s="108"/>
      <c r="C230" s="108"/>
      <c r="D230" s="109"/>
      <c r="E230" s="112" t="s">
        <v>35</v>
      </c>
      <c r="F230" s="113">
        <v>66286799</v>
      </c>
      <c r="G230" s="113"/>
      <c r="H230" s="113">
        <v>0</v>
      </c>
    </row>
    <row r="231" spans="1:8" s="275" customFormat="1" x14ac:dyDescent="0.25">
      <c r="A231" s="336"/>
      <c r="B231" s="108"/>
      <c r="C231" s="108"/>
      <c r="D231" s="109"/>
      <c r="E231" s="112" t="s">
        <v>22</v>
      </c>
      <c r="F231" s="113">
        <v>165019287</v>
      </c>
      <c r="G231" s="113"/>
      <c r="H231" s="113">
        <v>0</v>
      </c>
    </row>
    <row r="232" spans="1:8" s="275" customFormat="1" x14ac:dyDescent="0.25">
      <c r="A232" s="336"/>
      <c r="B232" s="115"/>
      <c r="C232" s="115"/>
      <c r="D232" s="109"/>
      <c r="E232" s="112" t="s">
        <v>23</v>
      </c>
      <c r="F232" s="113">
        <v>92379485</v>
      </c>
      <c r="G232" s="113"/>
      <c r="H232" s="113">
        <v>39936617</v>
      </c>
    </row>
    <row r="233" spans="1:8" s="275" customFormat="1" x14ac:dyDescent="0.25">
      <c r="A233" s="372">
        <v>67</v>
      </c>
      <c r="B233" s="232">
        <v>31</v>
      </c>
      <c r="C233" s="232">
        <v>2363</v>
      </c>
      <c r="D233" s="233" t="s">
        <v>112</v>
      </c>
      <c r="E233" s="234" t="s">
        <v>21</v>
      </c>
      <c r="F233" s="235">
        <f>F234+F235+F236</f>
        <v>99022608</v>
      </c>
      <c r="G233" s="235">
        <f>G234+G235+G236</f>
        <v>9</v>
      </c>
      <c r="H233" s="235">
        <f>H234+H235+H236</f>
        <v>41771444</v>
      </c>
    </row>
    <row r="234" spans="1:8" s="275" customFormat="1" x14ac:dyDescent="0.25">
      <c r="A234" s="372"/>
      <c r="B234" s="232"/>
      <c r="C234" s="232"/>
      <c r="D234" s="233"/>
      <c r="E234" s="236" t="s">
        <v>35</v>
      </c>
      <c r="F234" s="237">
        <v>6792498</v>
      </c>
      <c r="G234" s="237">
        <v>9</v>
      </c>
      <c r="H234" s="237">
        <v>0</v>
      </c>
    </row>
    <row r="235" spans="1:8" s="275" customFormat="1" x14ac:dyDescent="0.25">
      <c r="A235" s="372"/>
      <c r="B235" s="232"/>
      <c r="C235" s="232"/>
      <c r="D235" s="233"/>
      <c r="E235" s="236" t="s">
        <v>22</v>
      </c>
      <c r="F235" s="237">
        <v>35151894</v>
      </c>
      <c r="G235" s="237">
        <v>0</v>
      </c>
      <c r="H235" s="237">
        <v>0</v>
      </c>
    </row>
    <row r="236" spans="1:8" s="275" customFormat="1" x14ac:dyDescent="0.25">
      <c r="A236" s="372"/>
      <c r="B236" s="232"/>
      <c r="C236" s="232"/>
      <c r="D236" s="233"/>
      <c r="E236" s="236" t="s">
        <v>23</v>
      </c>
      <c r="F236" s="237">
        <v>57078216</v>
      </c>
      <c r="G236" s="237">
        <v>0</v>
      </c>
      <c r="H236" s="237">
        <v>41771444</v>
      </c>
    </row>
    <row r="237" spans="1:8" x14ac:dyDescent="0.25">
      <c r="A237" s="382">
        <v>68</v>
      </c>
      <c r="B237" s="208"/>
      <c r="C237" s="208">
        <v>2574</v>
      </c>
      <c r="D237" s="388" t="s">
        <v>167</v>
      </c>
      <c r="E237" s="292" t="s">
        <v>21</v>
      </c>
      <c r="F237" s="293">
        <f>F238</f>
        <v>1152025</v>
      </c>
      <c r="G237" s="208"/>
      <c r="H237" s="208"/>
    </row>
    <row r="238" spans="1:8" x14ac:dyDescent="0.25">
      <c r="A238" s="383"/>
      <c r="B238" s="208"/>
      <c r="C238" s="208"/>
      <c r="D238" s="388"/>
      <c r="E238" s="205" t="s">
        <v>34</v>
      </c>
      <c r="F238" s="208">
        <v>1152025</v>
      </c>
      <c r="G238" s="208"/>
      <c r="H238" s="208"/>
    </row>
    <row r="239" spans="1:8" x14ac:dyDescent="0.25">
      <c r="A239" s="383"/>
      <c r="B239" s="208"/>
      <c r="C239" s="208"/>
      <c r="D239" s="388"/>
      <c r="E239" s="205" t="s">
        <v>153</v>
      </c>
      <c r="F239" s="208">
        <v>0</v>
      </c>
      <c r="G239" s="208"/>
      <c r="H239" s="208"/>
    </row>
    <row r="240" spans="1:8" x14ac:dyDescent="0.25">
      <c r="A240" s="384"/>
      <c r="B240" s="208"/>
      <c r="C240" s="208"/>
      <c r="D240" s="388"/>
      <c r="E240" s="205" t="s">
        <v>151</v>
      </c>
      <c r="F240" s="208">
        <v>0</v>
      </c>
      <c r="G240" s="208"/>
      <c r="H240" s="208"/>
    </row>
    <row r="241" spans="1:8" x14ac:dyDescent="0.25">
      <c r="A241" s="382">
        <v>69</v>
      </c>
      <c r="B241" s="208"/>
      <c r="C241" s="208">
        <v>2329</v>
      </c>
      <c r="D241" s="388" t="s">
        <v>168</v>
      </c>
      <c r="E241" s="292" t="s">
        <v>21</v>
      </c>
      <c r="F241" s="293">
        <f>F243+F242</f>
        <v>2265107</v>
      </c>
      <c r="G241" s="208"/>
      <c r="H241" s="208"/>
    </row>
    <row r="242" spans="1:8" x14ac:dyDescent="0.25">
      <c r="A242" s="383"/>
      <c r="B242" s="208"/>
      <c r="C242" s="208"/>
      <c r="D242" s="388"/>
      <c r="E242" s="205" t="s">
        <v>34</v>
      </c>
      <c r="F242" s="208">
        <v>1493671</v>
      </c>
      <c r="G242" s="208"/>
      <c r="H242" s="208"/>
    </row>
    <row r="243" spans="1:8" x14ac:dyDescent="0.25">
      <c r="A243" s="384"/>
      <c r="B243" s="208"/>
      <c r="C243" s="208"/>
      <c r="D243" s="388"/>
      <c r="E243" s="205" t="s">
        <v>151</v>
      </c>
      <c r="F243" s="207">
        <v>771436</v>
      </c>
      <c r="G243" s="208"/>
      <c r="H243" s="208"/>
    </row>
    <row r="244" spans="1:8" x14ac:dyDescent="0.25">
      <c r="A244" s="208"/>
      <c r="B244" s="208"/>
      <c r="C244" s="208"/>
      <c r="D244" s="388"/>
      <c r="E244" s="205"/>
      <c r="F244" s="207"/>
      <c r="G244" s="208"/>
      <c r="H244" s="208"/>
    </row>
  </sheetData>
  <mergeCells count="72">
    <mergeCell ref="A14:A16"/>
    <mergeCell ref="A1:H1"/>
    <mergeCell ref="A2:H2"/>
    <mergeCell ref="A3:H3"/>
    <mergeCell ref="A8:A10"/>
    <mergeCell ref="A11:A13"/>
    <mergeCell ref="A60:A63"/>
    <mergeCell ref="A17:A20"/>
    <mergeCell ref="A26:A28"/>
    <mergeCell ref="A29:A32"/>
    <mergeCell ref="A33:A36"/>
    <mergeCell ref="A37:A39"/>
    <mergeCell ref="A40:A42"/>
    <mergeCell ref="A21:A25"/>
    <mergeCell ref="A43:A44"/>
    <mergeCell ref="A45:A47"/>
    <mergeCell ref="A48:A52"/>
    <mergeCell ref="A53:A55"/>
    <mergeCell ref="A56:A59"/>
    <mergeCell ref="A102:A105"/>
    <mergeCell ref="A64:A66"/>
    <mergeCell ref="A67:A69"/>
    <mergeCell ref="A70:A72"/>
    <mergeCell ref="A73:A75"/>
    <mergeCell ref="A76:A77"/>
    <mergeCell ref="A78:A81"/>
    <mergeCell ref="A82:A85"/>
    <mergeCell ref="A86:A90"/>
    <mergeCell ref="A91:A94"/>
    <mergeCell ref="A95:A98"/>
    <mergeCell ref="A99:A101"/>
    <mergeCell ref="A146:A148"/>
    <mergeCell ref="A106:A108"/>
    <mergeCell ref="A109:A113"/>
    <mergeCell ref="A114:A117"/>
    <mergeCell ref="A118:A120"/>
    <mergeCell ref="A121:A125"/>
    <mergeCell ref="A126:A128"/>
    <mergeCell ref="A129:A131"/>
    <mergeCell ref="A132:A135"/>
    <mergeCell ref="A136:A138"/>
    <mergeCell ref="A139:A142"/>
    <mergeCell ref="A143:A145"/>
    <mergeCell ref="A182:A184"/>
    <mergeCell ref="A149:A151"/>
    <mergeCell ref="A152:A155"/>
    <mergeCell ref="A156:A158"/>
    <mergeCell ref="A159:A161"/>
    <mergeCell ref="A162:A166"/>
    <mergeCell ref="A167:A169"/>
    <mergeCell ref="A170:A171"/>
    <mergeCell ref="A172:A174"/>
    <mergeCell ref="A175:A176"/>
    <mergeCell ref="A177:A179"/>
    <mergeCell ref="A180:A181"/>
    <mergeCell ref="A185:A186"/>
    <mergeCell ref="A187:A188"/>
    <mergeCell ref="A193:A197"/>
    <mergeCell ref="A198:A200"/>
    <mergeCell ref="A201:A203"/>
    <mergeCell ref="A241:A243"/>
    <mergeCell ref="A210:A212"/>
    <mergeCell ref="A213:A217"/>
    <mergeCell ref="A218:A221"/>
    <mergeCell ref="A222:A223"/>
    <mergeCell ref="A224:A225"/>
    <mergeCell ref="A226:A232"/>
    <mergeCell ref="A233:A236"/>
    <mergeCell ref="A189:A192"/>
    <mergeCell ref="A237:A240"/>
    <mergeCell ref="A207:A209"/>
    <mergeCell ref="A204:A20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75"/>
  <sheetViews>
    <sheetView showGridLines="0" workbookViewId="0">
      <selection activeCell="E224" sqref="E224"/>
    </sheetView>
  </sheetViews>
  <sheetFormatPr defaultRowHeight="15.75" x14ac:dyDescent="0.25"/>
  <cols>
    <col min="1" max="1" width="7.28515625" style="9" customWidth="1"/>
    <col min="2" max="2" width="9.5703125" style="9" customWidth="1"/>
    <col min="3" max="3" width="10.42578125" style="9" customWidth="1"/>
    <col min="4" max="4" width="43.5703125" style="9" customWidth="1"/>
    <col min="5" max="8" width="13.85546875" style="9" customWidth="1"/>
    <col min="9" max="16384" width="9.140625" style="9"/>
  </cols>
  <sheetData>
    <row r="1" spans="1:8" ht="18" customHeight="1" x14ac:dyDescent="0.25">
      <c r="A1" s="325" t="s">
        <v>0</v>
      </c>
      <c r="B1" s="326"/>
      <c r="C1" s="326"/>
      <c r="D1" s="326"/>
      <c r="E1" s="326"/>
      <c r="F1" s="326"/>
      <c r="G1" s="326"/>
      <c r="H1" s="326"/>
    </row>
    <row r="2" spans="1:8" ht="18" customHeight="1" x14ac:dyDescent="0.25">
      <c r="A2" s="325" t="s">
        <v>1</v>
      </c>
      <c r="B2" s="326"/>
      <c r="C2" s="326"/>
      <c r="D2" s="326"/>
      <c r="E2" s="326"/>
      <c r="F2" s="326"/>
      <c r="G2" s="326"/>
      <c r="H2" s="326"/>
    </row>
    <row r="3" spans="1:8" ht="18" customHeight="1" x14ac:dyDescent="0.25">
      <c r="A3" s="325" t="s">
        <v>2</v>
      </c>
      <c r="B3" s="326"/>
      <c r="C3" s="326"/>
      <c r="D3" s="326"/>
      <c r="E3" s="326"/>
      <c r="F3" s="326"/>
      <c r="G3" s="326"/>
      <c r="H3" s="326"/>
    </row>
    <row r="4" spans="1:8" ht="47.25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pans="1:8" x14ac:dyDescent="0.25">
      <c r="A5" s="10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</row>
    <row r="6" spans="1:8" ht="31.5" x14ac:dyDescent="0.25">
      <c r="A6" s="327">
        <v>1</v>
      </c>
      <c r="B6" s="11">
        <v>11</v>
      </c>
      <c r="C6" s="11">
        <v>2303</v>
      </c>
      <c r="D6" s="57" t="s">
        <v>20</v>
      </c>
      <c r="E6" s="12" t="s">
        <v>21</v>
      </c>
      <c r="F6" s="13">
        <v>1317118</v>
      </c>
      <c r="G6" s="14">
        <v>0</v>
      </c>
      <c r="H6" s="13">
        <v>30065</v>
      </c>
    </row>
    <row r="7" spans="1:8" x14ac:dyDescent="0.25">
      <c r="A7" s="328"/>
      <c r="B7" s="11"/>
      <c r="C7" s="11"/>
      <c r="D7" s="57"/>
      <c r="E7" s="15" t="s">
        <v>22</v>
      </c>
      <c r="F7" s="16">
        <v>1068289</v>
      </c>
      <c r="G7" s="17">
        <v>0</v>
      </c>
      <c r="H7" s="17">
        <v>0</v>
      </c>
    </row>
    <row r="8" spans="1:8" x14ac:dyDescent="0.25">
      <c r="A8" s="329"/>
      <c r="B8" s="11"/>
      <c r="C8" s="11"/>
      <c r="D8" s="57"/>
      <c r="E8" s="15" t="s">
        <v>23</v>
      </c>
      <c r="F8" s="16">
        <v>248829</v>
      </c>
      <c r="G8" s="17">
        <v>0</v>
      </c>
      <c r="H8" s="16">
        <v>30065</v>
      </c>
    </row>
    <row r="9" spans="1:8" x14ac:dyDescent="0.25">
      <c r="A9" s="327">
        <v>2</v>
      </c>
      <c r="B9" s="11">
        <v>11</v>
      </c>
      <c r="C9" s="11">
        <v>4291</v>
      </c>
      <c r="D9" s="57" t="s">
        <v>24</v>
      </c>
      <c r="E9" s="12" t="s">
        <v>21</v>
      </c>
      <c r="F9" s="13">
        <v>7918</v>
      </c>
      <c r="G9" s="14">
        <v>0</v>
      </c>
      <c r="H9" s="14">
        <v>0</v>
      </c>
    </row>
    <row r="10" spans="1:8" x14ac:dyDescent="0.25">
      <c r="A10" s="329"/>
      <c r="B10" s="11"/>
      <c r="C10" s="11"/>
      <c r="D10" s="57"/>
      <c r="E10" s="15" t="s">
        <v>23</v>
      </c>
      <c r="F10" s="16">
        <v>7918</v>
      </c>
      <c r="G10" s="17">
        <v>0</v>
      </c>
      <c r="H10" s="17">
        <v>0</v>
      </c>
    </row>
    <row r="11" spans="1:8" ht="31.5" x14ac:dyDescent="0.25">
      <c r="A11" s="327">
        <v>3</v>
      </c>
      <c r="B11" s="11">
        <v>13</v>
      </c>
      <c r="C11" s="11">
        <v>4279</v>
      </c>
      <c r="D11" s="57" t="s">
        <v>25</v>
      </c>
      <c r="E11" s="12" t="s">
        <v>21</v>
      </c>
      <c r="F11" s="13">
        <v>5486892</v>
      </c>
      <c r="G11" s="14">
        <v>0</v>
      </c>
      <c r="H11" s="13">
        <v>2393446</v>
      </c>
    </row>
    <row r="12" spans="1:8" x14ac:dyDescent="0.25">
      <c r="A12" s="328"/>
      <c r="B12" s="11"/>
      <c r="C12" s="11"/>
      <c r="D12" s="57"/>
      <c r="E12" s="15" t="s">
        <v>22</v>
      </c>
      <c r="F12" s="16">
        <v>2578278</v>
      </c>
      <c r="G12" s="17">
        <v>0</v>
      </c>
      <c r="H12" s="16">
        <v>509827</v>
      </c>
    </row>
    <row r="13" spans="1:8" x14ac:dyDescent="0.25">
      <c r="A13" s="329"/>
      <c r="B13" s="11"/>
      <c r="C13" s="11"/>
      <c r="D13" s="57"/>
      <c r="E13" s="15" t="s">
        <v>23</v>
      </c>
      <c r="F13" s="16">
        <v>2908614</v>
      </c>
      <c r="G13" s="17">
        <v>0</v>
      </c>
      <c r="H13" s="16">
        <v>1883619</v>
      </c>
    </row>
    <row r="14" spans="1:8" x14ac:dyDescent="0.25">
      <c r="A14" s="327">
        <v>4</v>
      </c>
      <c r="B14" s="11">
        <v>13</v>
      </c>
      <c r="C14" s="11">
        <v>4280</v>
      </c>
      <c r="D14" s="57" t="s">
        <v>26</v>
      </c>
      <c r="E14" s="12" t="s">
        <v>21</v>
      </c>
      <c r="F14" s="13">
        <v>56383</v>
      </c>
      <c r="G14" s="14">
        <v>0</v>
      </c>
      <c r="H14" s="14">
        <v>0</v>
      </c>
    </row>
    <row r="15" spans="1:8" x14ac:dyDescent="0.25">
      <c r="A15" s="329"/>
      <c r="B15" s="11"/>
      <c r="C15" s="11"/>
      <c r="D15" s="57"/>
      <c r="E15" s="15" t="s">
        <v>22</v>
      </c>
      <c r="F15" s="16">
        <v>56383</v>
      </c>
      <c r="G15" s="17">
        <v>0</v>
      </c>
      <c r="H15" s="17">
        <v>0</v>
      </c>
    </row>
    <row r="16" spans="1:8" x14ac:dyDescent="0.25">
      <c r="A16" s="327">
        <v>5</v>
      </c>
      <c r="B16" s="11">
        <v>13</v>
      </c>
      <c r="C16" s="11">
        <v>4281</v>
      </c>
      <c r="D16" s="57" t="s">
        <v>27</v>
      </c>
      <c r="E16" s="12" t="s">
        <v>21</v>
      </c>
      <c r="F16" s="13">
        <v>123459</v>
      </c>
      <c r="G16" s="14">
        <v>0</v>
      </c>
      <c r="H16" s="14">
        <v>0</v>
      </c>
    </row>
    <row r="17" spans="1:8" x14ac:dyDescent="0.25">
      <c r="A17" s="328"/>
      <c r="B17" s="11"/>
      <c r="C17" s="11"/>
      <c r="D17" s="57"/>
      <c r="E17" s="15" t="s">
        <v>22</v>
      </c>
      <c r="F17" s="16">
        <v>113844</v>
      </c>
      <c r="G17" s="17">
        <v>0</v>
      </c>
      <c r="H17" s="17">
        <v>0</v>
      </c>
    </row>
    <row r="18" spans="1:8" x14ac:dyDescent="0.25">
      <c r="A18" s="329"/>
      <c r="B18" s="11"/>
      <c r="C18" s="11"/>
      <c r="D18" s="57"/>
      <c r="E18" s="15" t="s">
        <v>23</v>
      </c>
      <c r="F18" s="16">
        <v>9615</v>
      </c>
      <c r="G18" s="17">
        <v>0</v>
      </c>
      <c r="H18" s="17">
        <v>0</v>
      </c>
    </row>
    <row r="19" spans="1:8" x14ac:dyDescent="0.25">
      <c r="A19" s="327">
        <v>6</v>
      </c>
      <c r="B19" s="11">
        <v>13</v>
      </c>
      <c r="C19" s="11">
        <v>4282</v>
      </c>
      <c r="D19" s="57" t="s">
        <v>28</v>
      </c>
      <c r="E19" s="12" t="s">
        <v>21</v>
      </c>
      <c r="F19" s="13">
        <v>438689</v>
      </c>
      <c r="G19" s="14">
        <v>0</v>
      </c>
      <c r="H19" s="13">
        <v>410613</v>
      </c>
    </row>
    <row r="20" spans="1:8" x14ac:dyDescent="0.25">
      <c r="A20" s="329"/>
      <c r="B20" s="11"/>
      <c r="C20" s="11"/>
      <c r="D20" s="57"/>
      <c r="E20" s="15" t="s">
        <v>22</v>
      </c>
      <c r="F20" s="16">
        <v>438689</v>
      </c>
      <c r="G20" s="17">
        <v>0</v>
      </c>
      <c r="H20" s="16">
        <v>410613</v>
      </c>
    </row>
    <row r="21" spans="1:8" x14ac:dyDescent="0.25">
      <c r="A21" s="327">
        <v>7</v>
      </c>
      <c r="B21" s="11">
        <v>13</v>
      </c>
      <c r="C21" s="11">
        <v>4283</v>
      </c>
      <c r="D21" s="57" t="s">
        <v>29</v>
      </c>
      <c r="E21" s="12" t="s">
        <v>21</v>
      </c>
      <c r="F21" s="13">
        <v>84087</v>
      </c>
      <c r="G21" s="14">
        <v>0</v>
      </c>
      <c r="H21" s="13">
        <v>69687</v>
      </c>
    </row>
    <row r="22" spans="1:8" x14ac:dyDescent="0.25">
      <c r="A22" s="328"/>
      <c r="B22" s="11"/>
      <c r="C22" s="11"/>
      <c r="D22" s="57"/>
      <c r="E22" s="15" t="s">
        <v>22</v>
      </c>
      <c r="F22" s="16">
        <v>14400</v>
      </c>
      <c r="G22" s="17">
        <v>0</v>
      </c>
      <c r="H22" s="17">
        <v>0</v>
      </c>
    </row>
    <row r="23" spans="1:8" x14ac:dyDescent="0.25">
      <c r="A23" s="329"/>
      <c r="B23" s="11"/>
      <c r="C23" s="11"/>
      <c r="D23" s="57"/>
      <c r="E23" s="15" t="s">
        <v>23</v>
      </c>
      <c r="F23" s="16">
        <v>69687</v>
      </c>
      <c r="G23" s="17">
        <v>0</v>
      </c>
      <c r="H23" s="16">
        <v>69687</v>
      </c>
    </row>
    <row r="24" spans="1:8" x14ac:dyDescent="0.25">
      <c r="A24" s="327">
        <v>8</v>
      </c>
      <c r="B24" s="11">
        <v>14</v>
      </c>
      <c r="C24" s="11">
        <v>4269</v>
      </c>
      <c r="D24" s="57" t="s">
        <v>30</v>
      </c>
      <c r="E24" s="12" t="s">
        <v>21</v>
      </c>
      <c r="F24" s="13">
        <v>1202991</v>
      </c>
      <c r="G24" s="14">
        <v>0</v>
      </c>
      <c r="H24" s="14">
        <v>0</v>
      </c>
    </row>
    <row r="25" spans="1:8" x14ac:dyDescent="0.25">
      <c r="A25" s="328"/>
      <c r="B25" s="11"/>
      <c r="C25" s="11"/>
      <c r="D25" s="57"/>
      <c r="E25" s="15" t="s">
        <v>22</v>
      </c>
      <c r="F25" s="16">
        <v>799840</v>
      </c>
      <c r="G25" s="17">
        <v>0</v>
      </c>
      <c r="H25" s="17">
        <v>0</v>
      </c>
    </row>
    <row r="26" spans="1:8" x14ac:dyDescent="0.25">
      <c r="A26" s="329"/>
      <c r="B26" s="11"/>
      <c r="C26" s="11"/>
      <c r="D26" s="57"/>
      <c r="E26" s="15" t="s">
        <v>23</v>
      </c>
      <c r="F26" s="16">
        <v>403151</v>
      </c>
      <c r="G26" s="17">
        <v>0</v>
      </c>
      <c r="H26" s="17">
        <v>0</v>
      </c>
    </row>
    <row r="27" spans="1:8" ht="31.5" x14ac:dyDescent="0.25">
      <c r="A27" s="327">
        <v>9</v>
      </c>
      <c r="B27" s="11">
        <v>15</v>
      </c>
      <c r="C27" s="11">
        <v>2033</v>
      </c>
      <c r="D27" s="57" t="s">
        <v>31</v>
      </c>
      <c r="E27" s="12" t="s">
        <v>21</v>
      </c>
      <c r="F27" s="13">
        <v>902382</v>
      </c>
      <c r="G27" s="14">
        <v>0</v>
      </c>
      <c r="H27" s="13">
        <v>313547</v>
      </c>
    </row>
    <row r="28" spans="1:8" x14ac:dyDescent="0.25">
      <c r="A28" s="328"/>
      <c r="B28" s="11"/>
      <c r="C28" s="11"/>
      <c r="D28" s="57"/>
      <c r="E28" s="15" t="s">
        <v>22</v>
      </c>
      <c r="F28" s="16">
        <v>336082</v>
      </c>
      <c r="G28" s="17">
        <v>0</v>
      </c>
      <c r="H28" s="17">
        <v>0</v>
      </c>
    </row>
    <row r="29" spans="1:8" x14ac:dyDescent="0.25">
      <c r="A29" s="329"/>
      <c r="B29" s="11"/>
      <c r="C29" s="11"/>
      <c r="D29" s="57"/>
      <c r="E29" s="15" t="s">
        <v>23</v>
      </c>
      <c r="F29" s="16">
        <v>566300</v>
      </c>
      <c r="G29" s="17">
        <v>0</v>
      </c>
      <c r="H29" s="16">
        <v>313547</v>
      </c>
    </row>
    <row r="30" spans="1:8" x14ac:dyDescent="0.25">
      <c r="A30" s="327">
        <v>10</v>
      </c>
      <c r="B30" s="11">
        <v>15</v>
      </c>
      <c r="C30" s="11">
        <v>4352</v>
      </c>
      <c r="D30" s="57" t="s">
        <v>32</v>
      </c>
      <c r="E30" s="12" t="s">
        <v>21</v>
      </c>
      <c r="F30" s="13">
        <v>978729</v>
      </c>
      <c r="G30" s="14">
        <v>0</v>
      </c>
      <c r="H30" s="14">
        <v>297</v>
      </c>
    </row>
    <row r="31" spans="1:8" x14ac:dyDescent="0.25">
      <c r="A31" s="329"/>
      <c r="B31" s="11"/>
      <c r="C31" s="11"/>
      <c r="D31" s="57"/>
      <c r="E31" s="15" t="s">
        <v>22</v>
      </c>
      <c r="F31" s="16">
        <v>978729</v>
      </c>
      <c r="G31" s="17">
        <v>0</v>
      </c>
      <c r="H31" s="17">
        <v>297</v>
      </c>
    </row>
    <row r="32" spans="1:8" ht="31.5" x14ac:dyDescent="0.25">
      <c r="A32" s="327">
        <v>11</v>
      </c>
      <c r="B32" s="11">
        <v>15</v>
      </c>
      <c r="C32" s="11">
        <v>901</v>
      </c>
      <c r="D32" s="57" t="s">
        <v>33</v>
      </c>
      <c r="E32" s="12" t="s">
        <v>21</v>
      </c>
      <c r="F32" s="13">
        <v>61265836</v>
      </c>
      <c r="G32" s="14">
        <v>0</v>
      </c>
      <c r="H32" s="13">
        <v>22481808</v>
      </c>
    </row>
    <row r="33" spans="1:8" x14ac:dyDescent="0.25">
      <c r="A33" s="328"/>
      <c r="B33" s="11"/>
      <c r="C33" s="11"/>
      <c r="D33" s="57"/>
      <c r="E33" s="15" t="s">
        <v>34</v>
      </c>
      <c r="F33" s="16">
        <v>20473637</v>
      </c>
      <c r="G33" s="17">
        <v>0</v>
      </c>
      <c r="H33" s="17">
        <v>0</v>
      </c>
    </row>
    <row r="34" spans="1:8" x14ac:dyDescent="0.25">
      <c r="A34" s="328"/>
      <c r="B34" s="11"/>
      <c r="C34" s="11"/>
      <c r="D34" s="57"/>
      <c r="E34" s="15" t="s">
        <v>35</v>
      </c>
      <c r="F34" s="16">
        <v>23616</v>
      </c>
      <c r="G34" s="17">
        <v>0</v>
      </c>
      <c r="H34" s="16">
        <v>23616</v>
      </c>
    </row>
    <row r="35" spans="1:8" x14ac:dyDescent="0.25">
      <c r="A35" s="328"/>
      <c r="B35" s="11"/>
      <c r="C35" s="11"/>
      <c r="D35" s="57"/>
      <c r="E35" s="15" t="s">
        <v>22</v>
      </c>
      <c r="F35" s="16">
        <v>11987209</v>
      </c>
      <c r="G35" s="17">
        <v>0</v>
      </c>
      <c r="H35" s="16">
        <v>363405</v>
      </c>
    </row>
    <row r="36" spans="1:8" x14ac:dyDescent="0.25">
      <c r="A36" s="329"/>
      <c r="B36" s="11"/>
      <c r="C36" s="11"/>
      <c r="D36" s="57"/>
      <c r="E36" s="15" t="s">
        <v>23</v>
      </c>
      <c r="F36" s="16">
        <v>28781374</v>
      </c>
      <c r="G36" s="17">
        <v>0</v>
      </c>
      <c r="H36" s="16">
        <v>22094787</v>
      </c>
    </row>
    <row r="37" spans="1:8" x14ac:dyDescent="0.25">
      <c r="A37" s="327">
        <v>12</v>
      </c>
      <c r="B37" s="11">
        <v>16</v>
      </c>
      <c r="C37" s="11">
        <v>2525</v>
      </c>
      <c r="D37" s="57" t="s">
        <v>36</v>
      </c>
      <c r="E37" s="12" t="s">
        <v>21</v>
      </c>
      <c r="F37" s="13">
        <v>2263321</v>
      </c>
      <c r="G37" s="14">
        <v>0</v>
      </c>
      <c r="H37" s="14">
        <v>0</v>
      </c>
    </row>
    <row r="38" spans="1:8" x14ac:dyDescent="0.25">
      <c r="A38" s="328"/>
      <c r="B38" s="11"/>
      <c r="C38" s="11"/>
      <c r="D38" s="57"/>
      <c r="E38" s="15" t="s">
        <v>22</v>
      </c>
      <c r="F38" s="16">
        <v>2200914</v>
      </c>
      <c r="G38" s="17">
        <v>0</v>
      </c>
      <c r="H38" s="17">
        <v>0</v>
      </c>
    </row>
    <row r="39" spans="1:8" x14ac:dyDescent="0.25">
      <c r="A39" s="329"/>
      <c r="B39" s="11"/>
      <c r="C39" s="11"/>
      <c r="D39" s="57"/>
      <c r="E39" s="15" t="s">
        <v>23</v>
      </c>
      <c r="F39" s="16">
        <v>62407</v>
      </c>
      <c r="G39" s="17">
        <v>0</v>
      </c>
      <c r="H39" s="17">
        <v>0</v>
      </c>
    </row>
    <row r="40" spans="1:8" x14ac:dyDescent="0.25">
      <c r="A40" s="327">
        <v>13</v>
      </c>
      <c r="B40" s="11">
        <v>18</v>
      </c>
      <c r="C40" s="11">
        <v>4112</v>
      </c>
      <c r="D40" s="57" t="s">
        <v>37</v>
      </c>
      <c r="E40" s="12" t="s">
        <v>21</v>
      </c>
      <c r="F40" s="13">
        <v>16458797</v>
      </c>
      <c r="G40" s="14">
        <v>0</v>
      </c>
      <c r="H40" s="13">
        <v>8688821</v>
      </c>
    </row>
    <row r="41" spans="1:8" x14ac:dyDescent="0.25">
      <c r="A41" s="328"/>
      <c r="B41" s="11"/>
      <c r="C41" s="11"/>
      <c r="D41" s="57"/>
      <c r="E41" s="15" t="s">
        <v>34</v>
      </c>
      <c r="F41" s="16">
        <v>292724</v>
      </c>
      <c r="G41" s="17">
        <v>0</v>
      </c>
      <c r="H41" s="17">
        <v>0</v>
      </c>
    </row>
    <row r="42" spans="1:8" x14ac:dyDescent="0.25">
      <c r="A42" s="328"/>
      <c r="B42" s="11"/>
      <c r="C42" s="11"/>
      <c r="D42" s="57"/>
      <c r="E42" s="15" t="s">
        <v>22</v>
      </c>
      <c r="F42" s="16">
        <v>4642486</v>
      </c>
      <c r="G42" s="17">
        <v>0</v>
      </c>
      <c r="H42" s="17">
        <v>0</v>
      </c>
    </row>
    <row r="43" spans="1:8" x14ac:dyDescent="0.25">
      <c r="A43" s="329"/>
      <c r="B43" s="11"/>
      <c r="C43" s="11"/>
      <c r="D43" s="57"/>
      <c r="E43" s="15" t="s">
        <v>23</v>
      </c>
      <c r="F43" s="16">
        <v>11523587</v>
      </c>
      <c r="G43" s="17">
        <v>0</v>
      </c>
      <c r="H43" s="16">
        <v>8688821</v>
      </c>
    </row>
    <row r="44" spans="1:8" x14ac:dyDescent="0.25">
      <c r="A44" s="327">
        <v>14</v>
      </c>
      <c r="B44" s="11">
        <v>31</v>
      </c>
      <c r="C44" s="11">
        <v>2548</v>
      </c>
      <c r="D44" s="57" t="s">
        <v>38</v>
      </c>
      <c r="E44" s="12" t="s">
        <v>21</v>
      </c>
      <c r="F44" s="13">
        <v>2835932</v>
      </c>
      <c r="G44" s="14">
        <v>0</v>
      </c>
      <c r="H44" s="14">
        <v>0</v>
      </c>
    </row>
    <row r="45" spans="1:8" x14ac:dyDescent="0.25">
      <c r="A45" s="328"/>
      <c r="B45" s="11"/>
      <c r="C45" s="11"/>
      <c r="D45" s="57"/>
      <c r="E45" s="15" t="s">
        <v>35</v>
      </c>
      <c r="F45" s="16">
        <v>575622</v>
      </c>
      <c r="G45" s="17">
        <v>0</v>
      </c>
      <c r="H45" s="17">
        <v>0</v>
      </c>
    </row>
    <row r="46" spans="1:8" x14ac:dyDescent="0.25">
      <c r="A46" s="329"/>
      <c r="B46" s="11"/>
      <c r="C46" s="11"/>
      <c r="D46" s="57"/>
      <c r="E46" s="15" t="s">
        <v>22</v>
      </c>
      <c r="F46" s="16">
        <v>2260310</v>
      </c>
      <c r="G46" s="17">
        <v>0</v>
      </c>
      <c r="H46" s="17">
        <v>0</v>
      </c>
    </row>
    <row r="47" spans="1:8" x14ac:dyDescent="0.25">
      <c r="A47" s="327">
        <v>15</v>
      </c>
      <c r="B47" s="11">
        <v>31</v>
      </c>
      <c r="C47" s="11">
        <v>2550</v>
      </c>
      <c r="D47" s="57" t="s">
        <v>39</v>
      </c>
      <c r="E47" s="12" t="s">
        <v>21</v>
      </c>
      <c r="F47" s="13">
        <v>348144</v>
      </c>
      <c r="G47" s="14">
        <v>0</v>
      </c>
      <c r="H47" s="13">
        <v>210539</v>
      </c>
    </row>
    <row r="48" spans="1:8" x14ac:dyDescent="0.25">
      <c r="A48" s="328"/>
      <c r="B48" s="11"/>
      <c r="C48" s="11"/>
      <c r="D48" s="57"/>
      <c r="E48" s="15" t="s">
        <v>22</v>
      </c>
      <c r="F48" s="16">
        <v>121599</v>
      </c>
      <c r="G48" s="17">
        <v>0</v>
      </c>
      <c r="H48" s="17">
        <v>0</v>
      </c>
    </row>
    <row r="49" spans="1:8" x14ac:dyDescent="0.25">
      <c r="A49" s="329"/>
      <c r="B49" s="11"/>
      <c r="C49" s="11"/>
      <c r="D49" s="57"/>
      <c r="E49" s="15" t="s">
        <v>23</v>
      </c>
      <c r="F49" s="16">
        <v>226545</v>
      </c>
      <c r="G49" s="17">
        <v>0</v>
      </c>
      <c r="H49" s="16">
        <v>210539</v>
      </c>
    </row>
    <row r="50" spans="1:8" ht="31.5" x14ac:dyDescent="0.25">
      <c r="A50" s="327">
        <v>16</v>
      </c>
      <c r="B50" s="11">
        <v>31</v>
      </c>
      <c r="C50" s="11">
        <v>2551</v>
      </c>
      <c r="D50" s="57" t="s">
        <v>40</v>
      </c>
      <c r="E50" s="12" t="s">
        <v>21</v>
      </c>
      <c r="F50" s="13">
        <v>5720418</v>
      </c>
      <c r="G50" s="14">
        <v>0</v>
      </c>
      <c r="H50" s="14">
        <v>0</v>
      </c>
    </row>
    <row r="51" spans="1:8" x14ac:dyDescent="0.25">
      <c r="A51" s="328"/>
      <c r="B51" s="11"/>
      <c r="C51" s="11"/>
      <c r="D51" s="57"/>
      <c r="E51" s="15" t="s">
        <v>34</v>
      </c>
      <c r="F51" s="16">
        <v>42612</v>
      </c>
      <c r="G51" s="17">
        <v>0</v>
      </c>
      <c r="H51" s="17">
        <v>0</v>
      </c>
    </row>
    <row r="52" spans="1:8" x14ac:dyDescent="0.25">
      <c r="A52" s="329"/>
      <c r="B52" s="11"/>
      <c r="C52" s="11"/>
      <c r="D52" s="57"/>
      <c r="E52" s="15" t="s">
        <v>22</v>
      </c>
      <c r="F52" s="16">
        <v>5677806</v>
      </c>
      <c r="G52" s="17">
        <v>0</v>
      </c>
      <c r="H52" s="17">
        <v>0</v>
      </c>
    </row>
    <row r="53" spans="1:8" x14ac:dyDescent="0.25">
      <c r="A53" s="327">
        <v>17</v>
      </c>
      <c r="B53" s="11">
        <v>31</v>
      </c>
      <c r="C53" s="11">
        <v>2554</v>
      </c>
      <c r="D53" s="57" t="s">
        <v>41</v>
      </c>
      <c r="E53" s="12" t="s">
        <v>21</v>
      </c>
      <c r="F53" s="13">
        <v>412992</v>
      </c>
      <c r="G53" s="14">
        <v>0</v>
      </c>
      <c r="H53" s="14">
        <v>0</v>
      </c>
    </row>
    <row r="54" spans="1:8" x14ac:dyDescent="0.25">
      <c r="A54" s="328"/>
      <c r="B54" s="11"/>
      <c r="C54" s="11"/>
      <c r="D54" s="57"/>
      <c r="E54" s="15" t="s">
        <v>22</v>
      </c>
      <c r="F54" s="16">
        <v>397242</v>
      </c>
      <c r="G54" s="17">
        <v>0</v>
      </c>
      <c r="H54" s="17">
        <v>0</v>
      </c>
    </row>
    <row r="55" spans="1:8" x14ac:dyDescent="0.25">
      <c r="A55" s="329"/>
      <c r="B55" s="11"/>
      <c r="C55" s="11"/>
      <c r="D55" s="57"/>
      <c r="E55" s="15" t="s">
        <v>23</v>
      </c>
      <c r="F55" s="16">
        <v>15750</v>
      </c>
      <c r="G55" s="17">
        <v>0</v>
      </c>
      <c r="H55" s="17">
        <v>0</v>
      </c>
    </row>
    <row r="56" spans="1:8" ht="31.5" x14ac:dyDescent="0.25">
      <c r="A56" s="327">
        <v>18</v>
      </c>
      <c r="B56" s="11">
        <v>31</v>
      </c>
      <c r="C56" s="11">
        <v>2557</v>
      </c>
      <c r="D56" s="57" t="s">
        <v>40</v>
      </c>
      <c r="E56" s="12" t="s">
        <v>21</v>
      </c>
      <c r="F56" s="13">
        <v>1013977</v>
      </c>
      <c r="G56" s="14">
        <v>0</v>
      </c>
      <c r="H56" s="14">
        <v>0</v>
      </c>
    </row>
    <row r="57" spans="1:8" x14ac:dyDescent="0.25">
      <c r="A57" s="329"/>
      <c r="B57" s="11"/>
      <c r="C57" s="11"/>
      <c r="D57" s="57"/>
      <c r="E57" s="15" t="s">
        <v>22</v>
      </c>
      <c r="F57" s="16">
        <v>1013977</v>
      </c>
      <c r="G57" s="17">
        <v>0</v>
      </c>
      <c r="H57" s="17">
        <v>0</v>
      </c>
    </row>
    <row r="58" spans="1:8" ht="31.5" x14ac:dyDescent="0.25">
      <c r="A58" s="327">
        <v>19</v>
      </c>
      <c r="B58" s="11">
        <v>31</v>
      </c>
      <c r="C58" s="11">
        <v>2558</v>
      </c>
      <c r="D58" s="57" t="s">
        <v>42</v>
      </c>
      <c r="E58" s="12" t="s">
        <v>21</v>
      </c>
      <c r="F58" s="13">
        <v>5046548</v>
      </c>
      <c r="G58" s="14">
        <v>0</v>
      </c>
      <c r="H58" s="14">
        <v>0</v>
      </c>
    </row>
    <row r="59" spans="1:8" x14ac:dyDescent="0.25">
      <c r="A59" s="328"/>
      <c r="B59" s="11"/>
      <c r="C59" s="11"/>
      <c r="D59" s="57"/>
      <c r="E59" s="15" t="s">
        <v>34</v>
      </c>
      <c r="F59" s="16">
        <v>4962636</v>
      </c>
      <c r="G59" s="17">
        <v>0</v>
      </c>
      <c r="H59" s="17">
        <v>0</v>
      </c>
    </row>
    <row r="60" spans="1:8" x14ac:dyDescent="0.25">
      <c r="A60" s="329"/>
      <c r="B60" s="11"/>
      <c r="C60" s="11"/>
      <c r="D60" s="57"/>
      <c r="E60" s="15" t="s">
        <v>22</v>
      </c>
      <c r="F60" s="16">
        <v>83912</v>
      </c>
      <c r="G60" s="17">
        <v>0</v>
      </c>
      <c r="H60" s="17">
        <v>0</v>
      </c>
    </row>
    <row r="61" spans="1:8" x14ac:dyDescent="0.25">
      <c r="A61" s="327">
        <v>20</v>
      </c>
      <c r="B61" s="11">
        <v>31</v>
      </c>
      <c r="C61" s="11">
        <v>2562</v>
      </c>
      <c r="D61" s="57" t="s">
        <v>43</v>
      </c>
      <c r="E61" s="12" t="s">
        <v>21</v>
      </c>
      <c r="F61" s="13">
        <v>114700</v>
      </c>
      <c r="G61" s="14">
        <v>0</v>
      </c>
      <c r="H61" s="13">
        <v>63637</v>
      </c>
    </row>
    <row r="62" spans="1:8" x14ac:dyDescent="0.25">
      <c r="A62" s="328"/>
      <c r="B62" s="11"/>
      <c r="C62" s="11"/>
      <c r="D62" s="57"/>
      <c r="E62" s="15" t="s">
        <v>22</v>
      </c>
      <c r="F62" s="16">
        <v>21595</v>
      </c>
      <c r="G62" s="17">
        <v>0</v>
      </c>
      <c r="H62" s="17">
        <v>0</v>
      </c>
    </row>
    <row r="63" spans="1:8" x14ac:dyDescent="0.25">
      <c r="A63" s="329"/>
      <c r="B63" s="11"/>
      <c r="C63" s="11"/>
      <c r="D63" s="57"/>
      <c r="E63" s="15" t="s">
        <v>23</v>
      </c>
      <c r="F63" s="16">
        <v>93105</v>
      </c>
      <c r="G63" s="17">
        <v>0</v>
      </c>
      <c r="H63" s="16">
        <v>63637</v>
      </c>
    </row>
    <row r="64" spans="1:8" ht="31.5" x14ac:dyDescent="0.25">
      <c r="A64" s="327">
        <v>21</v>
      </c>
      <c r="B64" s="11">
        <v>31</v>
      </c>
      <c r="C64" s="11">
        <v>3300</v>
      </c>
      <c r="D64" s="57" t="s">
        <v>44</v>
      </c>
      <c r="E64" s="12" t="s">
        <v>21</v>
      </c>
      <c r="F64" s="13">
        <v>481080</v>
      </c>
      <c r="G64" s="14">
        <v>0</v>
      </c>
      <c r="H64" s="14">
        <v>0</v>
      </c>
    </row>
    <row r="65" spans="1:8" x14ac:dyDescent="0.25">
      <c r="A65" s="328"/>
      <c r="B65" s="11"/>
      <c r="C65" s="11"/>
      <c r="D65" s="57"/>
      <c r="E65" s="15" t="s">
        <v>35</v>
      </c>
      <c r="F65" s="16">
        <v>116449</v>
      </c>
      <c r="G65" s="17">
        <v>0</v>
      </c>
      <c r="H65" s="17">
        <v>0</v>
      </c>
    </row>
    <row r="66" spans="1:8" x14ac:dyDescent="0.25">
      <c r="A66" s="328"/>
      <c r="B66" s="11"/>
      <c r="C66" s="11"/>
      <c r="D66" s="57"/>
      <c r="E66" s="15" t="s">
        <v>22</v>
      </c>
      <c r="F66" s="16">
        <v>334862</v>
      </c>
      <c r="G66" s="17">
        <v>0</v>
      </c>
      <c r="H66" s="17">
        <v>0</v>
      </c>
    </row>
    <row r="67" spans="1:8" x14ac:dyDescent="0.25">
      <c r="A67" s="329"/>
      <c r="B67" s="11"/>
      <c r="C67" s="11"/>
      <c r="D67" s="57"/>
      <c r="E67" s="15" t="s">
        <v>23</v>
      </c>
      <c r="F67" s="16">
        <v>29769</v>
      </c>
      <c r="G67" s="17">
        <v>0</v>
      </c>
      <c r="H67" s="17">
        <v>0</v>
      </c>
    </row>
    <row r="68" spans="1:8" x14ac:dyDescent="0.25">
      <c r="A68" s="327">
        <v>22</v>
      </c>
      <c r="B68" s="11">
        <v>31</v>
      </c>
      <c r="C68" s="11">
        <v>3301</v>
      </c>
      <c r="D68" s="57" t="s">
        <v>45</v>
      </c>
      <c r="E68" s="12" t="s">
        <v>21</v>
      </c>
      <c r="F68" s="13">
        <v>565671</v>
      </c>
      <c r="G68" s="14">
        <v>0</v>
      </c>
      <c r="H68" s="14">
        <v>0</v>
      </c>
    </row>
    <row r="69" spans="1:8" x14ac:dyDescent="0.25">
      <c r="A69" s="328"/>
      <c r="B69" s="11"/>
      <c r="C69" s="11"/>
      <c r="D69" s="57"/>
      <c r="E69" s="15" t="s">
        <v>22</v>
      </c>
      <c r="F69" s="16">
        <v>553308</v>
      </c>
      <c r="G69" s="17">
        <v>0</v>
      </c>
      <c r="H69" s="17">
        <v>0</v>
      </c>
    </row>
    <row r="70" spans="1:8" x14ac:dyDescent="0.25">
      <c r="A70" s="329"/>
      <c r="B70" s="11"/>
      <c r="C70" s="11"/>
      <c r="D70" s="57"/>
      <c r="E70" s="15" t="s">
        <v>23</v>
      </c>
      <c r="F70" s="16">
        <v>12363</v>
      </c>
      <c r="G70" s="17">
        <v>0</v>
      </c>
      <c r="H70" s="17">
        <v>0</v>
      </c>
    </row>
    <row r="71" spans="1:8" ht="31.5" x14ac:dyDescent="0.25">
      <c r="A71" s="327">
        <v>23</v>
      </c>
      <c r="B71" s="11">
        <v>31</v>
      </c>
      <c r="C71" s="11">
        <v>3303</v>
      </c>
      <c r="D71" s="57" t="s">
        <v>46</v>
      </c>
      <c r="E71" s="12" t="s">
        <v>21</v>
      </c>
      <c r="F71" s="13">
        <v>174658</v>
      </c>
      <c r="G71" s="14">
        <v>0</v>
      </c>
      <c r="H71" s="14">
        <v>0</v>
      </c>
    </row>
    <row r="72" spans="1:8" x14ac:dyDescent="0.25">
      <c r="A72" s="329"/>
      <c r="B72" s="11"/>
      <c r="C72" s="11"/>
      <c r="D72" s="57"/>
      <c r="E72" s="15" t="s">
        <v>22</v>
      </c>
      <c r="F72" s="16">
        <v>174658</v>
      </c>
      <c r="G72" s="17">
        <v>0</v>
      </c>
      <c r="H72" s="17">
        <v>0</v>
      </c>
    </row>
    <row r="73" spans="1:8" x14ac:dyDescent="0.25">
      <c r="A73" s="327">
        <v>24</v>
      </c>
      <c r="B73" s="11">
        <v>31</v>
      </c>
      <c r="C73" s="11">
        <v>3304</v>
      </c>
      <c r="D73" s="57" t="s">
        <v>47</v>
      </c>
      <c r="E73" s="12" t="s">
        <v>21</v>
      </c>
      <c r="F73" s="13">
        <v>2678107</v>
      </c>
      <c r="G73" s="14">
        <v>0</v>
      </c>
      <c r="H73" s="14">
        <v>0</v>
      </c>
    </row>
    <row r="74" spans="1:8" x14ac:dyDescent="0.25">
      <c r="A74" s="329"/>
      <c r="B74" s="11"/>
      <c r="C74" s="11"/>
      <c r="D74" s="57"/>
      <c r="E74" s="15" t="s">
        <v>34</v>
      </c>
      <c r="F74" s="16">
        <v>2678107</v>
      </c>
      <c r="G74" s="17">
        <v>0</v>
      </c>
      <c r="H74" s="17">
        <v>0</v>
      </c>
    </row>
    <row r="75" spans="1:8" x14ac:dyDescent="0.25">
      <c r="A75" s="327">
        <v>25</v>
      </c>
      <c r="B75" s="11">
        <v>31</v>
      </c>
      <c r="C75" s="11">
        <v>3305</v>
      </c>
      <c r="D75" s="57" t="s">
        <v>48</v>
      </c>
      <c r="E75" s="12" t="s">
        <v>21</v>
      </c>
      <c r="F75" s="13">
        <v>189167</v>
      </c>
      <c r="G75" s="14">
        <v>0</v>
      </c>
      <c r="H75" s="14">
        <v>0</v>
      </c>
    </row>
    <row r="76" spans="1:8" x14ac:dyDescent="0.25">
      <c r="A76" s="328"/>
      <c r="B76" s="11"/>
      <c r="C76" s="11"/>
      <c r="D76" s="57"/>
      <c r="E76" s="15" t="s">
        <v>22</v>
      </c>
      <c r="F76" s="16">
        <v>183132</v>
      </c>
      <c r="G76" s="17">
        <v>0</v>
      </c>
      <c r="H76" s="17">
        <v>0</v>
      </c>
    </row>
    <row r="77" spans="1:8" x14ac:dyDescent="0.25">
      <c r="A77" s="329"/>
      <c r="B77" s="11"/>
      <c r="C77" s="11"/>
      <c r="D77" s="57"/>
      <c r="E77" s="15" t="s">
        <v>23</v>
      </c>
      <c r="F77" s="16">
        <v>6035</v>
      </c>
      <c r="G77" s="17">
        <v>0</v>
      </c>
      <c r="H77" s="17">
        <v>0</v>
      </c>
    </row>
    <row r="78" spans="1:8" x14ac:dyDescent="0.25">
      <c r="A78" s="327">
        <v>26</v>
      </c>
      <c r="B78" s="11">
        <v>31</v>
      </c>
      <c r="C78" s="11">
        <v>3308</v>
      </c>
      <c r="D78" s="57" t="s">
        <v>49</v>
      </c>
      <c r="E78" s="12" t="s">
        <v>21</v>
      </c>
      <c r="F78" s="13">
        <v>8722992</v>
      </c>
      <c r="G78" s="13">
        <v>12224</v>
      </c>
      <c r="H78" s="13">
        <v>3417997</v>
      </c>
    </row>
    <row r="79" spans="1:8" x14ac:dyDescent="0.25">
      <c r="A79" s="328"/>
      <c r="B79" s="11"/>
      <c r="C79" s="11"/>
      <c r="D79" s="57"/>
      <c r="E79" s="15" t="s">
        <v>22</v>
      </c>
      <c r="F79" s="16">
        <v>2049065</v>
      </c>
      <c r="G79" s="16">
        <v>2679</v>
      </c>
      <c r="H79" s="17">
        <v>0</v>
      </c>
    </row>
    <row r="80" spans="1:8" x14ac:dyDescent="0.25">
      <c r="A80" s="329"/>
      <c r="B80" s="11"/>
      <c r="C80" s="11"/>
      <c r="D80" s="57"/>
      <c r="E80" s="15" t="s">
        <v>23</v>
      </c>
      <c r="F80" s="16">
        <v>6673927</v>
      </c>
      <c r="G80" s="16">
        <v>9545</v>
      </c>
      <c r="H80" s="16">
        <v>3417997</v>
      </c>
    </row>
    <row r="81" spans="1:8" ht="31.5" x14ac:dyDescent="0.25">
      <c r="A81" s="327">
        <v>27</v>
      </c>
      <c r="B81" s="11">
        <v>31</v>
      </c>
      <c r="C81" s="11">
        <v>3309</v>
      </c>
      <c r="D81" s="57" t="s">
        <v>50</v>
      </c>
      <c r="E81" s="12" t="s">
        <v>21</v>
      </c>
      <c r="F81" s="13">
        <v>80475</v>
      </c>
      <c r="G81" s="14">
        <v>0</v>
      </c>
      <c r="H81" s="14">
        <v>0</v>
      </c>
    </row>
    <row r="82" spans="1:8" x14ac:dyDescent="0.25">
      <c r="A82" s="329"/>
      <c r="B82" s="11"/>
      <c r="C82" s="11"/>
      <c r="D82" s="57"/>
      <c r="E82" s="15" t="s">
        <v>22</v>
      </c>
      <c r="F82" s="16">
        <v>80475</v>
      </c>
      <c r="G82" s="17">
        <v>0</v>
      </c>
      <c r="H82" s="17">
        <v>0</v>
      </c>
    </row>
    <row r="83" spans="1:8" x14ac:dyDescent="0.25">
      <c r="A83" s="327">
        <v>28</v>
      </c>
      <c r="B83" s="11">
        <v>31</v>
      </c>
      <c r="C83" s="11">
        <v>4160</v>
      </c>
      <c r="D83" s="57" t="s">
        <v>51</v>
      </c>
      <c r="E83" s="12" t="s">
        <v>21</v>
      </c>
      <c r="F83" s="13">
        <v>696356</v>
      </c>
      <c r="G83" s="14">
        <v>0</v>
      </c>
      <c r="H83" s="14">
        <v>0</v>
      </c>
    </row>
    <row r="84" spans="1:8" x14ac:dyDescent="0.25">
      <c r="A84" s="328"/>
      <c r="B84" s="11"/>
      <c r="C84" s="11"/>
      <c r="D84" s="57"/>
      <c r="E84" s="15" t="s">
        <v>22</v>
      </c>
      <c r="F84" s="16">
        <v>582627</v>
      </c>
      <c r="G84" s="17">
        <v>0</v>
      </c>
      <c r="H84" s="17">
        <v>0</v>
      </c>
    </row>
    <row r="85" spans="1:8" x14ac:dyDescent="0.25">
      <c r="A85" s="329"/>
      <c r="B85" s="11"/>
      <c r="C85" s="11"/>
      <c r="D85" s="57"/>
      <c r="E85" s="15" t="s">
        <v>23</v>
      </c>
      <c r="F85" s="16">
        <v>113729</v>
      </c>
      <c r="G85" s="17">
        <v>0</v>
      </c>
      <c r="H85" s="17">
        <v>0</v>
      </c>
    </row>
    <row r="86" spans="1:8" x14ac:dyDescent="0.25">
      <c r="A86" s="327">
        <v>29</v>
      </c>
      <c r="B86" s="11">
        <v>31</v>
      </c>
      <c r="C86" s="11">
        <v>4161</v>
      </c>
      <c r="D86" s="57" t="s">
        <v>52</v>
      </c>
      <c r="E86" s="12" t="s">
        <v>21</v>
      </c>
      <c r="F86" s="13">
        <v>5129496</v>
      </c>
      <c r="G86" s="13">
        <v>3287</v>
      </c>
      <c r="H86" s="14">
        <v>0</v>
      </c>
    </row>
    <row r="87" spans="1:8" x14ac:dyDescent="0.25">
      <c r="A87" s="328"/>
      <c r="B87" s="11"/>
      <c r="C87" s="11"/>
      <c r="D87" s="57"/>
      <c r="E87" s="15" t="s">
        <v>34</v>
      </c>
      <c r="F87" s="16">
        <v>4865925</v>
      </c>
      <c r="G87" s="16">
        <v>3287</v>
      </c>
      <c r="H87" s="17">
        <v>0</v>
      </c>
    </row>
    <row r="88" spans="1:8" x14ac:dyDescent="0.25">
      <c r="A88" s="329"/>
      <c r="B88" s="11"/>
      <c r="C88" s="11"/>
      <c r="D88" s="57"/>
      <c r="E88" s="15" t="s">
        <v>22</v>
      </c>
      <c r="F88" s="16">
        <v>263571</v>
      </c>
      <c r="G88" s="17">
        <v>0</v>
      </c>
      <c r="H88" s="17">
        <v>0</v>
      </c>
    </row>
    <row r="89" spans="1:8" x14ac:dyDescent="0.25">
      <c r="A89" s="327">
        <v>30</v>
      </c>
      <c r="B89" s="11">
        <v>31</v>
      </c>
      <c r="C89" s="11">
        <v>4162</v>
      </c>
      <c r="D89" s="57" t="s">
        <v>53</v>
      </c>
      <c r="E89" s="12" t="s">
        <v>21</v>
      </c>
      <c r="F89" s="13">
        <v>21360</v>
      </c>
      <c r="G89" s="14">
        <v>0</v>
      </c>
      <c r="H89" s="14">
        <v>0</v>
      </c>
    </row>
    <row r="90" spans="1:8" x14ac:dyDescent="0.25">
      <c r="A90" s="329"/>
      <c r="B90" s="11"/>
      <c r="C90" s="11"/>
      <c r="D90" s="57"/>
      <c r="E90" s="15" t="s">
        <v>22</v>
      </c>
      <c r="F90" s="16">
        <v>21360</v>
      </c>
      <c r="G90" s="17">
        <v>0</v>
      </c>
      <c r="H90" s="17">
        <v>0</v>
      </c>
    </row>
    <row r="91" spans="1:8" x14ac:dyDescent="0.25">
      <c r="A91" s="327">
        <v>31</v>
      </c>
      <c r="B91" s="11">
        <v>31</v>
      </c>
      <c r="C91" s="11">
        <v>4163</v>
      </c>
      <c r="D91" s="57" t="s">
        <v>54</v>
      </c>
      <c r="E91" s="12" t="s">
        <v>21</v>
      </c>
      <c r="F91" s="13">
        <v>923291</v>
      </c>
      <c r="G91" s="14">
        <v>0</v>
      </c>
      <c r="H91" s="14">
        <v>0</v>
      </c>
    </row>
    <row r="92" spans="1:8" x14ac:dyDescent="0.25">
      <c r="A92" s="329"/>
      <c r="B92" s="11"/>
      <c r="C92" s="11"/>
      <c r="D92" s="57"/>
      <c r="E92" s="15" t="s">
        <v>22</v>
      </c>
      <c r="F92" s="16">
        <v>923291</v>
      </c>
      <c r="G92" s="17">
        <v>0</v>
      </c>
      <c r="H92" s="17">
        <v>0</v>
      </c>
    </row>
    <row r="93" spans="1:8" x14ac:dyDescent="0.25">
      <c r="A93" s="327">
        <v>32</v>
      </c>
      <c r="B93" s="11">
        <v>31</v>
      </c>
      <c r="C93" s="11">
        <v>4165</v>
      </c>
      <c r="D93" s="57" t="s">
        <v>55</v>
      </c>
      <c r="E93" s="12" t="s">
        <v>21</v>
      </c>
      <c r="F93" s="13">
        <v>120200</v>
      </c>
      <c r="G93" s="14">
        <v>0</v>
      </c>
      <c r="H93" s="14">
        <v>0</v>
      </c>
    </row>
    <row r="94" spans="1:8" x14ac:dyDescent="0.25">
      <c r="A94" s="329"/>
      <c r="B94" s="11"/>
      <c r="C94" s="11"/>
      <c r="D94" s="57"/>
      <c r="E94" s="15" t="s">
        <v>22</v>
      </c>
      <c r="F94" s="16">
        <v>120200</v>
      </c>
      <c r="G94" s="17">
        <v>0</v>
      </c>
      <c r="H94" s="17">
        <v>0</v>
      </c>
    </row>
    <row r="95" spans="1:8" ht="31.5" x14ac:dyDescent="0.25">
      <c r="A95" s="327">
        <v>33</v>
      </c>
      <c r="B95" s="11">
        <v>31</v>
      </c>
      <c r="C95" s="11">
        <v>4166</v>
      </c>
      <c r="D95" s="57" t="s">
        <v>56</v>
      </c>
      <c r="E95" s="12" t="s">
        <v>21</v>
      </c>
      <c r="F95" s="13">
        <v>1093007</v>
      </c>
      <c r="G95" s="14">
        <v>0</v>
      </c>
      <c r="H95" s="14">
        <v>0</v>
      </c>
    </row>
    <row r="96" spans="1:8" x14ac:dyDescent="0.25">
      <c r="A96" s="329"/>
      <c r="B96" s="11"/>
      <c r="C96" s="11"/>
      <c r="D96" s="57"/>
      <c r="E96" s="15" t="s">
        <v>22</v>
      </c>
      <c r="F96" s="16">
        <v>1093007</v>
      </c>
      <c r="G96" s="17">
        <v>0</v>
      </c>
      <c r="H96" s="17">
        <v>0</v>
      </c>
    </row>
    <row r="97" spans="1:8" x14ac:dyDescent="0.25">
      <c r="A97" s="327">
        <v>34</v>
      </c>
      <c r="B97" s="11">
        <v>34</v>
      </c>
      <c r="C97" s="11">
        <v>1066</v>
      </c>
      <c r="D97" s="57" t="s">
        <v>57</v>
      </c>
      <c r="E97" s="12" t="s">
        <v>21</v>
      </c>
      <c r="F97" s="13">
        <v>15199636</v>
      </c>
      <c r="G97" s="14">
        <v>0</v>
      </c>
      <c r="H97" s="13">
        <v>5422114</v>
      </c>
    </row>
    <row r="98" spans="1:8" x14ac:dyDescent="0.25">
      <c r="A98" s="328"/>
      <c r="B98" s="11"/>
      <c r="C98" s="11"/>
      <c r="D98" s="57"/>
      <c r="E98" s="15" t="s">
        <v>34</v>
      </c>
      <c r="F98" s="16">
        <v>3240600</v>
      </c>
      <c r="G98" s="17">
        <v>0</v>
      </c>
      <c r="H98" s="17">
        <v>0</v>
      </c>
    </row>
    <row r="99" spans="1:8" x14ac:dyDescent="0.25">
      <c r="A99" s="328"/>
      <c r="B99" s="11"/>
      <c r="C99" s="11"/>
      <c r="D99" s="57"/>
      <c r="E99" s="15" t="s">
        <v>22</v>
      </c>
      <c r="F99" s="16">
        <v>2420113</v>
      </c>
      <c r="G99" s="17">
        <v>0</v>
      </c>
      <c r="H99" s="16">
        <v>63199</v>
      </c>
    </row>
    <row r="100" spans="1:8" x14ac:dyDescent="0.25">
      <c r="A100" s="329"/>
      <c r="B100" s="11"/>
      <c r="C100" s="11"/>
      <c r="D100" s="57"/>
      <c r="E100" s="15" t="s">
        <v>23</v>
      </c>
      <c r="F100" s="16">
        <v>9538923</v>
      </c>
      <c r="G100" s="17">
        <v>0</v>
      </c>
      <c r="H100" s="16">
        <v>5358915</v>
      </c>
    </row>
    <row r="101" spans="1:8" x14ac:dyDescent="0.25">
      <c r="A101" s="327">
        <v>35</v>
      </c>
      <c r="B101" s="11">
        <v>34</v>
      </c>
      <c r="C101" s="11">
        <v>1467</v>
      </c>
      <c r="D101" s="57" t="s">
        <v>58</v>
      </c>
      <c r="E101" s="12" t="s">
        <v>21</v>
      </c>
      <c r="F101" s="13">
        <v>38864</v>
      </c>
      <c r="G101" s="14">
        <v>0</v>
      </c>
      <c r="H101" s="14">
        <v>0</v>
      </c>
    </row>
    <row r="102" spans="1:8" x14ac:dyDescent="0.25">
      <c r="A102" s="329"/>
      <c r="B102" s="11"/>
      <c r="C102" s="11"/>
      <c r="D102" s="57"/>
      <c r="E102" s="15" t="s">
        <v>23</v>
      </c>
      <c r="F102" s="16">
        <v>38864</v>
      </c>
      <c r="G102" s="17">
        <v>0</v>
      </c>
      <c r="H102" s="17">
        <v>0</v>
      </c>
    </row>
    <row r="103" spans="1:8" x14ac:dyDescent="0.25">
      <c r="A103" s="327">
        <v>36</v>
      </c>
      <c r="B103" s="11">
        <v>34</v>
      </c>
      <c r="C103" s="11">
        <v>1500</v>
      </c>
      <c r="D103" s="57" t="s">
        <v>59</v>
      </c>
      <c r="E103" s="12" t="s">
        <v>21</v>
      </c>
      <c r="F103" s="13">
        <v>78855</v>
      </c>
      <c r="G103" s="14">
        <v>0</v>
      </c>
      <c r="H103" s="14">
        <v>0</v>
      </c>
    </row>
    <row r="104" spans="1:8" x14ac:dyDescent="0.25">
      <c r="A104" s="329"/>
      <c r="B104" s="11"/>
      <c r="C104" s="11"/>
      <c r="D104" s="57"/>
      <c r="E104" s="15" t="s">
        <v>22</v>
      </c>
      <c r="F104" s="16">
        <v>78855</v>
      </c>
      <c r="G104" s="17">
        <v>0</v>
      </c>
      <c r="H104" s="17">
        <v>0</v>
      </c>
    </row>
    <row r="105" spans="1:8" x14ac:dyDescent="0.25">
      <c r="A105" s="327">
        <v>37</v>
      </c>
      <c r="B105" s="11">
        <v>34</v>
      </c>
      <c r="C105" s="11">
        <v>1501</v>
      </c>
      <c r="D105" s="57" t="s">
        <v>60</v>
      </c>
      <c r="E105" s="12" t="s">
        <v>21</v>
      </c>
      <c r="F105" s="13">
        <v>479563</v>
      </c>
      <c r="G105" s="14">
        <v>0</v>
      </c>
      <c r="H105" s="14">
        <v>0</v>
      </c>
    </row>
    <row r="106" spans="1:8" x14ac:dyDescent="0.25">
      <c r="A106" s="328"/>
      <c r="B106" s="11"/>
      <c r="C106" s="11"/>
      <c r="D106" s="57"/>
      <c r="E106" s="15" t="s">
        <v>22</v>
      </c>
      <c r="F106" s="16">
        <v>325281</v>
      </c>
      <c r="G106" s="17">
        <v>0</v>
      </c>
      <c r="H106" s="17">
        <v>0</v>
      </c>
    </row>
    <row r="107" spans="1:8" x14ac:dyDescent="0.25">
      <c r="A107" s="329"/>
      <c r="B107" s="11"/>
      <c r="C107" s="11"/>
      <c r="D107" s="57"/>
      <c r="E107" s="15" t="s">
        <v>23</v>
      </c>
      <c r="F107" s="16">
        <v>154282</v>
      </c>
      <c r="G107" s="17">
        <v>0</v>
      </c>
      <c r="H107" s="17">
        <v>0</v>
      </c>
    </row>
    <row r="108" spans="1:8" x14ac:dyDescent="0.25">
      <c r="A108" s="327">
        <v>38</v>
      </c>
      <c r="B108" s="11">
        <v>34</v>
      </c>
      <c r="C108" s="11">
        <v>2371</v>
      </c>
      <c r="D108" s="57" t="s">
        <v>61</v>
      </c>
      <c r="E108" s="12" t="s">
        <v>21</v>
      </c>
      <c r="F108" s="13">
        <v>1846256</v>
      </c>
      <c r="G108" s="14">
        <v>0</v>
      </c>
      <c r="H108" s="14">
        <v>0</v>
      </c>
    </row>
    <row r="109" spans="1:8" x14ac:dyDescent="0.25">
      <c r="A109" s="328"/>
      <c r="B109" s="11"/>
      <c r="C109" s="11"/>
      <c r="D109" s="57"/>
      <c r="E109" s="15" t="s">
        <v>35</v>
      </c>
      <c r="F109" s="16">
        <v>1744240</v>
      </c>
      <c r="G109" s="17">
        <v>0</v>
      </c>
      <c r="H109" s="17">
        <v>0</v>
      </c>
    </row>
    <row r="110" spans="1:8" x14ac:dyDescent="0.25">
      <c r="A110" s="329"/>
      <c r="B110" s="11"/>
      <c r="C110" s="11"/>
      <c r="D110" s="57"/>
      <c r="E110" s="15" t="s">
        <v>22</v>
      </c>
      <c r="F110" s="16">
        <v>102016</v>
      </c>
      <c r="G110" s="17">
        <v>0</v>
      </c>
      <c r="H110" s="17">
        <v>0</v>
      </c>
    </row>
    <row r="111" spans="1:8" x14ac:dyDescent="0.25">
      <c r="A111" s="327">
        <v>39</v>
      </c>
      <c r="B111" s="11">
        <v>34</v>
      </c>
      <c r="C111" s="11">
        <v>2372</v>
      </c>
      <c r="D111" s="57" t="s">
        <v>62</v>
      </c>
      <c r="E111" s="12" t="s">
        <v>21</v>
      </c>
      <c r="F111" s="13">
        <v>1413530</v>
      </c>
      <c r="G111" s="14">
        <v>0</v>
      </c>
      <c r="H111" s="14">
        <v>0</v>
      </c>
    </row>
    <row r="112" spans="1:8" x14ac:dyDescent="0.25">
      <c r="A112" s="328"/>
      <c r="B112" s="11"/>
      <c r="C112" s="11"/>
      <c r="D112" s="57"/>
      <c r="E112" s="15" t="s">
        <v>34</v>
      </c>
      <c r="F112" s="16">
        <v>415000</v>
      </c>
      <c r="G112" s="17">
        <v>0</v>
      </c>
      <c r="H112" s="17">
        <v>0</v>
      </c>
    </row>
    <row r="113" spans="1:8" x14ac:dyDescent="0.25">
      <c r="A113" s="328"/>
      <c r="B113" s="11"/>
      <c r="C113" s="11"/>
      <c r="D113" s="57"/>
      <c r="E113" s="15" t="s">
        <v>35</v>
      </c>
      <c r="F113" s="16">
        <v>780640</v>
      </c>
      <c r="G113" s="17">
        <v>0</v>
      </c>
      <c r="H113" s="17">
        <v>0</v>
      </c>
    </row>
    <row r="114" spans="1:8" x14ac:dyDescent="0.25">
      <c r="A114" s="328"/>
      <c r="B114" s="11"/>
      <c r="C114" s="11"/>
      <c r="D114" s="57"/>
      <c r="E114" s="15" t="s">
        <v>22</v>
      </c>
      <c r="F114" s="16">
        <v>209223</v>
      </c>
      <c r="G114" s="17">
        <v>0</v>
      </c>
      <c r="H114" s="17">
        <v>0</v>
      </c>
    </row>
    <row r="115" spans="1:8" x14ac:dyDescent="0.25">
      <c r="A115" s="329"/>
      <c r="B115" s="11"/>
      <c r="C115" s="11"/>
      <c r="D115" s="57"/>
      <c r="E115" s="15" t="s">
        <v>23</v>
      </c>
      <c r="F115" s="16">
        <v>8667</v>
      </c>
      <c r="G115" s="17">
        <v>0</v>
      </c>
      <c r="H115" s="17">
        <v>0</v>
      </c>
    </row>
    <row r="116" spans="1:8" x14ac:dyDescent="0.25">
      <c r="A116" s="327">
        <v>40</v>
      </c>
      <c r="B116" s="11">
        <v>34</v>
      </c>
      <c r="C116" s="11">
        <v>2374</v>
      </c>
      <c r="D116" s="57" t="s">
        <v>63</v>
      </c>
      <c r="E116" s="12" t="s">
        <v>21</v>
      </c>
      <c r="F116" s="13">
        <v>2335833</v>
      </c>
      <c r="G116" s="14">
        <v>0</v>
      </c>
      <c r="H116" s="14">
        <v>0</v>
      </c>
    </row>
    <row r="117" spans="1:8" x14ac:dyDescent="0.25">
      <c r="A117" s="328"/>
      <c r="B117" s="11"/>
      <c r="C117" s="11"/>
      <c r="D117" s="57"/>
      <c r="E117" s="15" t="s">
        <v>34</v>
      </c>
      <c r="F117" s="16">
        <v>133128</v>
      </c>
      <c r="G117" s="17">
        <v>0</v>
      </c>
      <c r="H117" s="17">
        <v>0</v>
      </c>
    </row>
    <row r="118" spans="1:8" x14ac:dyDescent="0.25">
      <c r="A118" s="328"/>
      <c r="B118" s="11"/>
      <c r="C118" s="11"/>
      <c r="D118" s="57"/>
      <c r="E118" s="15" t="s">
        <v>22</v>
      </c>
      <c r="F118" s="16">
        <v>1983661</v>
      </c>
      <c r="G118" s="17">
        <v>0</v>
      </c>
      <c r="H118" s="17">
        <v>0</v>
      </c>
    </row>
    <row r="119" spans="1:8" x14ac:dyDescent="0.25">
      <c r="A119" s="329"/>
      <c r="B119" s="11"/>
      <c r="C119" s="11"/>
      <c r="D119" s="57"/>
      <c r="E119" s="15" t="s">
        <v>23</v>
      </c>
      <c r="F119" s="16">
        <v>219044</v>
      </c>
      <c r="G119" s="17">
        <v>0</v>
      </c>
      <c r="H119" s="17">
        <v>0</v>
      </c>
    </row>
    <row r="120" spans="1:8" x14ac:dyDescent="0.25">
      <c r="A120" s="327">
        <v>41</v>
      </c>
      <c r="B120" s="11">
        <v>34</v>
      </c>
      <c r="C120" s="11">
        <v>2375</v>
      </c>
      <c r="D120" s="57" t="s">
        <v>64</v>
      </c>
      <c r="E120" s="12" t="s">
        <v>21</v>
      </c>
      <c r="F120" s="13">
        <v>364683</v>
      </c>
      <c r="G120" s="14">
        <v>0</v>
      </c>
      <c r="H120" s="14">
        <v>0</v>
      </c>
    </row>
    <row r="121" spans="1:8" x14ac:dyDescent="0.25">
      <c r="A121" s="329"/>
      <c r="B121" s="11"/>
      <c r="C121" s="11"/>
      <c r="D121" s="57"/>
      <c r="E121" s="15" t="s">
        <v>35</v>
      </c>
      <c r="F121" s="16">
        <v>364683</v>
      </c>
      <c r="G121" s="17">
        <v>0</v>
      </c>
      <c r="H121" s="17">
        <v>0</v>
      </c>
    </row>
    <row r="122" spans="1:8" x14ac:dyDescent="0.25">
      <c r="A122" s="327">
        <v>42</v>
      </c>
      <c r="B122" s="11">
        <v>34</v>
      </c>
      <c r="C122" s="11">
        <v>5792</v>
      </c>
      <c r="D122" s="57" t="s">
        <v>65</v>
      </c>
      <c r="E122" s="12" t="s">
        <v>21</v>
      </c>
      <c r="F122" s="13">
        <v>400542</v>
      </c>
      <c r="G122" s="14">
        <v>0</v>
      </c>
      <c r="H122" s="13">
        <v>72125</v>
      </c>
    </row>
    <row r="123" spans="1:8" x14ac:dyDescent="0.25">
      <c r="A123" s="328"/>
      <c r="B123" s="11"/>
      <c r="C123" s="11"/>
      <c r="D123" s="57"/>
      <c r="E123" s="15" t="s">
        <v>22</v>
      </c>
      <c r="F123" s="16">
        <v>268130</v>
      </c>
      <c r="G123" s="17">
        <v>0</v>
      </c>
      <c r="H123" s="17">
        <v>0</v>
      </c>
    </row>
    <row r="124" spans="1:8" x14ac:dyDescent="0.25">
      <c r="A124" s="329"/>
      <c r="B124" s="11"/>
      <c r="C124" s="11"/>
      <c r="D124" s="57"/>
      <c r="E124" s="15" t="s">
        <v>23</v>
      </c>
      <c r="F124" s="16">
        <v>132412</v>
      </c>
      <c r="G124" s="17">
        <v>0</v>
      </c>
      <c r="H124" s="16">
        <v>72125</v>
      </c>
    </row>
    <row r="125" spans="1:8" x14ac:dyDescent="0.25">
      <c r="A125" s="327">
        <v>43</v>
      </c>
      <c r="B125" s="11">
        <v>36</v>
      </c>
      <c r="C125" s="11">
        <v>270</v>
      </c>
      <c r="D125" s="57" t="s">
        <v>66</v>
      </c>
      <c r="E125" s="12" t="s">
        <v>21</v>
      </c>
      <c r="F125" s="13">
        <v>2065534</v>
      </c>
      <c r="G125" s="14">
        <v>0</v>
      </c>
      <c r="H125" s="13">
        <v>4612</v>
      </c>
    </row>
    <row r="126" spans="1:8" x14ac:dyDescent="0.25">
      <c r="A126" s="328"/>
      <c r="B126" s="11"/>
      <c r="C126" s="11"/>
      <c r="D126" s="57"/>
      <c r="E126" s="15" t="s">
        <v>34</v>
      </c>
      <c r="F126" s="16">
        <v>2035374</v>
      </c>
      <c r="G126" s="17">
        <v>0</v>
      </c>
      <c r="H126" s="17">
        <v>0</v>
      </c>
    </row>
    <row r="127" spans="1:8" x14ac:dyDescent="0.25">
      <c r="A127" s="328"/>
      <c r="B127" s="11"/>
      <c r="C127" s="11"/>
      <c r="D127" s="57"/>
      <c r="E127" s="15" t="s">
        <v>22</v>
      </c>
      <c r="F127" s="16">
        <v>18880</v>
      </c>
      <c r="G127" s="17">
        <v>0</v>
      </c>
      <c r="H127" s="17">
        <v>0</v>
      </c>
    </row>
    <row r="128" spans="1:8" x14ac:dyDescent="0.25">
      <c r="A128" s="329"/>
      <c r="B128" s="11"/>
      <c r="C128" s="11"/>
      <c r="D128" s="57"/>
      <c r="E128" s="15" t="s">
        <v>23</v>
      </c>
      <c r="F128" s="16">
        <v>11280</v>
      </c>
      <c r="G128" s="17">
        <v>0</v>
      </c>
      <c r="H128" s="16">
        <v>4612</v>
      </c>
    </row>
    <row r="129" spans="1:8" x14ac:dyDescent="0.25">
      <c r="A129" s="327">
        <v>44</v>
      </c>
      <c r="B129" s="11">
        <v>36</v>
      </c>
      <c r="C129" s="11">
        <v>362</v>
      </c>
      <c r="D129" s="57" t="s">
        <v>67</v>
      </c>
      <c r="E129" s="12" t="s">
        <v>21</v>
      </c>
      <c r="F129" s="13">
        <v>1512295</v>
      </c>
      <c r="G129" s="14">
        <v>0</v>
      </c>
      <c r="H129" s="13">
        <v>825348</v>
      </c>
    </row>
    <row r="130" spans="1:8" x14ac:dyDescent="0.25">
      <c r="A130" s="328"/>
      <c r="B130" s="11"/>
      <c r="C130" s="11"/>
      <c r="D130" s="57"/>
      <c r="E130" s="15" t="s">
        <v>22</v>
      </c>
      <c r="F130" s="16">
        <v>488744</v>
      </c>
      <c r="G130" s="17">
        <v>0</v>
      </c>
      <c r="H130" s="17">
        <v>0</v>
      </c>
    </row>
    <row r="131" spans="1:8" x14ac:dyDescent="0.25">
      <c r="A131" s="329"/>
      <c r="B131" s="11"/>
      <c r="C131" s="11"/>
      <c r="D131" s="57"/>
      <c r="E131" s="15" t="s">
        <v>23</v>
      </c>
      <c r="F131" s="16">
        <v>1023551</v>
      </c>
      <c r="G131" s="17">
        <v>0</v>
      </c>
      <c r="H131" s="16">
        <v>825348</v>
      </c>
    </row>
    <row r="132" spans="1:8" x14ac:dyDescent="0.25">
      <c r="A132" s="327">
        <v>45</v>
      </c>
      <c r="B132" s="11">
        <v>52</v>
      </c>
      <c r="C132" s="11">
        <v>3025</v>
      </c>
      <c r="D132" s="57" t="s">
        <v>68</v>
      </c>
      <c r="E132" s="12" t="s">
        <v>21</v>
      </c>
      <c r="F132" s="13">
        <v>10038123</v>
      </c>
      <c r="G132" s="14">
        <v>0</v>
      </c>
      <c r="H132" s="13">
        <v>202206</v>
      </c>
    </row>
    <row r="133" spans="1:8" x14ac:dyDescent="0.25">
      <c r="A133" s="328"/>
      <c r="B133" s="11"/>
      <c r="C133" s="11"/>
      <c r="D133" s="57"/>
      <c r="E133" s="15" t="s">
        <v>34</v>
      </c>
      <c r="F133" s="16">
        <v>5174572</v>
      </c>
      <c r="G133" s="17">
        <v>0</v>
      </c>
      <c r="H133" s="17">
        <v>0</v>
      </c>
    </row>
    <row r="134" spans="1:8" x14ac:dyDescent="0.25">
      <c r="A134" s="328"/>
      <c r="B134" s="11"/>
      <c r="C134" s="11"/>
      <c r="D134" s="57"/>
      <c r="E134" s="15" t="s">
        <v>35</v>
      </c>
      <c r="F134" s="16">
        <v>237483</v>
      </c>
      <c r="G134" s="17">
        <v>0</v>
      </c>
      <c r="H134" s="17">
        <v>0</v>
      </c>
    </row>
    <row r="135" spans="1:8" x14ac:dyDescent="0.25">
      <c r="A135" s="328"/>
      <c r="B135" s="11"/>
      <c r="C135" s="11"/>
      <c r="D135" s="57"/>
      <c r="E135" s="15" t="s">
        <v>22</v>
      </c>
      <c r="F135" s="16">
        <v>4407628</v>
      </c>
      <c r="G135" s="17">
        <v>0</v>
      </c>
      <c r="H135" s="17">
        <v>0</v>
      </c>
    </row>
    <row r="136" spans="1:8" x14ac:dyDescent="0.25">
      <c r="A136" s="329"/>
      <c r="B136" s="11"/>
      <c r="C136" s="11"/>
      <c r="D136" s="57"/>
      <c r="E136" s="15" t="s">
        <v>23</v>
      </c>
      <c r="F136" s="16">
        <v>218440</v>
      </c>
      <c r="G136" s="17">
        <v>0</v>
      </c>
      <c r="H136" s="16">
        <v>202206</v>
      </c>
    </row>
    <row r="137" spans="1:8" ht="31.5" x14ac:dyDescent="0.25">
      <c r="A137" s="327">
        <v>46</v>
      </c>
      <c r="B137" s="11">
        <v>57</v>
      </c>
      <c r="C137" s="11">
        <v>761</v>
      </c>
      <c r="D137" s="57" t="s">
        <v>69</v>
      </c>
      <c r="E137" s="12" t="s">
        <v>21</v>
      </c>
      <c r="F137" s="13">
        <v>1381324</v>
      </c>
      <c r="G137" s="14">
        <v>0</v>
      </c>
      <c r="H137" s="13">
        <v>18791</v>
      </c>
    </row>
    <row r="138" spans="1:8" x14ac:dyDescent="0.25">
      <c r="A138" s="328"/>
      <c r="B138" s="11"/>
      <c r="C138" s="11"/>
      <c r="D138" s="57"/>
      <c r="E138" s="15" t="s">
        <v>34</v>
      </c>
      <c r="F138" s="16">
        <v>4543</v>
      </c>
      <c r="G138" s="17">
        <v>0</v>
      </c>
      <c r="H138" s="17">
        <v>0</v>
      </c>
    </row>
    <row r="139" spans="1:8" x14ac:dyDescent="0.25">
      <c r="A139" s="328"/>
      <c r="B139" s="11"/>
      <c r="C139" s="11"/>
      <c r="D139" s="57"/>
      <c r="E139" s="15" t="s">
        <v>22</v>
      </c>
      <c r="F139" s="16">
        <v>1352103</v>
      </c>
      <c r="G139" s="17">
        <v>0</v>
      </c>
      <c r="H139" s="17">
        <v>0</v>
      </c>
    </row>
    <row r="140" spans="1:8" x14ac:dyDescent="0.25">
      <c r="A140" s="329"/>
      <c r="B140" s="11"/>
      <c r="C140" s="11"/>
      <c r="D140" s="57"/>
      <c r="E140" s="15" t="s">
        <v>23</v>
      </c>
      <c r="F140" s="16">
        <v>24678</v>
      </c>
      <c r="G140" s="17">
        <v>0</v>
      </c>
      <c r="H140" s="16">
        <v>18791</v>
      </c>
    </row>
    <row r="141" spans="1:8" x14ac:dyDescent="0.25">
      <c r="A141" s="327">
        <v>47</v>
      </c>
      <c r="B141" s="11">
        <v>59</v>
      </c>
      <c r="C141" s="11">
        <v>3001</v>
      </c>
      <c r="D141" s="57" t="s">
        <v>70</v>
      </c>
      <c r="E141" s="12" t="s">
        <v>21</v>
      </c>
      <c r="F141" s="13">
        <v>2595321</v>
      </c>
      <c r="G141" s="14">
        <v>0</v>
      </c>
      <c r="H141" s="13">
        <v>982476</v>
      </c>
    </row>
    <row r="142" spans="1:8" x14ac:dyDescent="0.25">
      <c r="A142" s="328"/>
      <c r="B142" s="11"/>
      <c r="C142" s="11"/>
      <c r="D142" s="57"/>
      <c r="E142" s="15" t="s">
        <v>22</v>
      </c>
      <c r="F142" s="16">
        <v>1269959</v>
      </c>
      <c r="G142" s="17">
        <v>0</v>
      </c>
      <c r="H142" s="17">
        <v>0</v>
      </c>
    </row>
    <row r="143" spans="1:8" x14ac:dyDescent="0.25">
      <c r="A143" s="329"/>
      <c r="B143" s="11"/>
      <c r="C143" s="11"/>
      <c r="D143" s="57"/>
      <c r="E143" s="15" t="s">
        <v>23</v>
      </c>
      <c r="F143" s="16">
        <v>1325362</v>
      </c>
      <c r="G143" s="17">
        <v>0</v>
      </c>
      <c r="H143" s="16">
        <v>982476</v>
      </c>
    </row>
    <row r="144" spans="1:8" ht="31.5" x14ac:dyDescent="0.25">
      <c r="A144" s="327">
        <v>48</v>
      </c>
      <c r="B144" s="11">
        <v>71</v>
      </c>
      <c r="C144" s="11">
        <v>4009</v>
      </c>
      <c r="D144" s="57" t="s">
        <v>71</v>
      </c>
      <c r="E144" s="12" t="s">
        <v>21</v>
      </c>
      <c r="F144" s="13">
        <v>10522847</v>
      </c>
      <c r="G144" s="14">
        <v>0</v>
      </c>
      <c r="H144" s="14">
        <v>0</v>
      </c>
    </row>
    <row r="145" spans="1:8" x14ac:dyDescent="0.25">
      <c r="A145" s="328"/>
      <c r="B145" s="11"/>
      <c r="C145" s="11"/>
      <c r="D145" s="57"/>
      <c r="E145" s="15" t="s">
        <v>34</v>
      </c>
      <c r="F145" s="16">
        <v>2602342</v>
      </c>
      <c r="G145" s="17">
        <v>0</v>
      </c>
      <c r="H145" s="17">
        <v>0</v>
      </c>
    </row>
    <row r="146" spans="1:8" x14ac:dyDescent="0.25">
      <c r="A146" s="328"/>
      <c r="B146" s="11"/>
      <c r="C146" s="11"/>
      <c r="D146" s="57"/>
      <c r="E146" s="15" t="s">
        <v>35</v>
      </c>
      <c r="F146" s="16">
        <v>3278730</v>
      </c>
      <c r="G146" s="17">
        <v>0</v>
      </c>
      <c r="H146" s="17">
        <v>0</v>
      </c>
    </row>
    <row r="147" spans="1:8" x14ac:dyDescent="0.25">
      <c r="A147" s="328"/>
      <c r="B147" s="11"/>
      <c r="C147" s="11"/>
      <c r="D147" s="57"/>
      <c r="E147" s="15" t="s">
        <v>22</v>
      </c>
      <c r="F147" s="16">
        <v>4595641</v>
      </c>
      <c r="G147" s="17">
        <v>0</v>
      </c>
      <c r="H147" s="17">
        <v>0</v>
      </c>
    </row>
    <row r="148" spans="1:8" x14ac:dyDescent="0.25">
      <c r="A148" s="329"/>
      <c r="B148" s="11"/>
      <c r="C148" s="11"/>
      <c r="D148" s="57"/>
      <c r="E148" s="15" t="s">
        <v>23</v>
      </c>
      <c r="F148" s="16">
        <v>46134</v>
      </c>
      <c r="G148" s="17">
        <v>0</v>
      </c>
      <c r="H148" s="17">
        <v>0</v>
      </c>
    </row>
    <row r="149" spans="1:8" x14ac:dyDescent="0.25">
      <c r="A149" s="327">
        <v>49</v>
      </c>
      <c r="B149" s="11">
        <v>71</v>
      </c>
      <c r="C149" s="11">
        <v>4010</v>
      </c>
      <c r="D149" s="57" t="s">
        <v>72</v>
      </c>
      <c r="E149" s="12" t="s">
        <v>21</v>
      </c>
      <c r="F149" s="13">
        <v>724612</v>
      </c>
      <c r="G149" s="14">
        <v>0</v>
      </c>
      <c r="H149" s="13">
        <v>383220</v>
      </c>
    </row>
    <row r="150" spans="1:8" x14ac:dyDescent="0.25">
      <c r="A150" s="328"/>
      <c r="B150" s="11"/>
      <c r="C150" s="11"/>
      <c r="D150" s="57"/>
      <c r="E150" s="15" t="s">
        <v>22</v>
      </c>
      <c r="F150" s="16">
        <v>171390</v>
      </c>
      <c r="G150" s="17">
        <v>0</v>
      </c>
      <c r="H150" s="17">
        <v>0</v>
      </c>
    </row>
    <row r="151" spans="1:8" x14ac:dyDescent="0.25">
      <c r="A151" s="329"/>
      <c r="B151" s="11"/>
      <c r="C151" s="11"/>
      <c r="D151" s="57"/>
      <c r="E151" s="15" t="s">
        <v>23</v>
      </c>
      <c r="F151" s="16">
        <v>553222</v>
      </c>
      <c r="G151" s="17">
        <v>0</v>
      </c>
      <c r="H151" s="16">
        <v>383220</v>
      </c>
    </row>
    <row r="152" spans="1:8" x14ac:dyDescent="0.25">
      <c r="A152" s="327">
        <v>50</v>
      </c>
      <c r="B152" s="11">
        <v>71</v>
      </c>
      <c r="C152" s="11">
        <v>4102</v>
      </c>
      <c r="D152" s="57" t="s">
        <v>73</v>
      </c>
      <c r="E152" s="12" t="s">
        <v>21</v>
      </c>
      <c r="F152" s="13">
        <v>4782035</v>
      </c>
      <c r="G152" s="14">
        <v>0</v>
      </c>
      <c r="H152" s="13">
        <v>14726</v>
      </c>
    </row>
    <row r="153" spans="1:8" x14ac:dyDescent="0.25">
      <c r="A153" s="328"/>
      <c r="B153" s="11"/>
      <c r="C153" s="11"/>
      <c r="D153" s="57"/>
      <c r="E153" s="15" t="s">
        <v>35</v>
      </c>
      <c r="F153" s="16">
        <v>2258067</v>
      </c>
      <c r="G153" s="17">
        <v>0</v>
      </c>
      <c r="H153" s="17">
        <v>0</v>
      </c>
    </row>
    <row r="154" spans="1:8" x14ac:dyDescent="0.25">
      <c r="A154" s="328"/>
      <c r="B154" s="11"/>
      <c r="C154" s="11"/>
      <c r="D154" s="57"/>
      <c r="E154" s="15" t="s">
        <v>22</v>
      </c>
      <c r="F154" s="16">
        <v>2509242</v>
      </c>
      <c r="G154" s="17">
        <v>0</v>
      </c>
      <c r="H154" s="17">
        <v>0</v>
      </c>
    </row>
    <row r="155" spans="1:8" x14ac:dyDescent="0.25">
      <c r="A155" s="329"/>
      <c r="B155" s="11"/>
      <c r="C155" s="11"/>
      <c r="D155" s="57"/>
      <c r="E155" s="15" t="s">
        <v>23</v>
      </c>
      <c r="F155" s="16">
        <v>14726</v>
      </c>
      <c r="G155" s="17">
        <v>0</v>
      </c>
      <c r="H155" s="16">
        <v>14726</v>
      </c>
    </row>
    <row r="156" spans="1:8" x14ac:dyDescent="0.25">
      <c r="A156" s="327">
        <v>51</v>
      </c>
      <c r="B156" s="11">
        <v>71</v>
      </c>
      <c r="C156" s="11">
        <v>4103</v>
      </c>
      <c r="D156" s="57" t="s">
        <v>74</v>
      </c>
      <c r="E156" s="12" t="s">
        <v>21</v>
      </c>
      <c r="F156" s="13">
        <v>195983</v>
      </c>
      <c r="G156" s="14">
        <v>0</v>
      </c>
      <c r="H156" s="13">
        <v>53697</v>
      </c>
    </row>
    <row r="157" spans="1:8" x14ac:dyDescent="0.25">
      <c r="A157" s="328"/>
      <c r="B157" s="11"/>
      <c r="C157" s="11"/>
      <c r="D157" s="57"/>
      <c r="E157" s="15" t="s">
        <v>22</v>
      </c>
      <c r="F157" s="16">
        <v>99917</v>
      </c>
      <c r="G157" s="17">
        <v>0</v>
      </c>
      <c r="H157" s="17">
        <v>0</v>
      </c>
    </row>
    <row r="158" spans="1:8" x14ac:dyDescent="0.25">
      <c r="A158" s="329"/>
      <c r="B158" s="11"/>
      <c r="C158" s="11"/>
      <c r="D158" s="57"/>
      <c r="E158" s="15" t="s">
        <v>23</v>
      </c>
      <c r="F158" s="16">
        <v>96066</v>
      </c>
      <c r="G158" s="17">
        <v>0</v>
      </c>
      <c r="H158" s="16">
        <v>53697</v>
      </c>
    </row>
    <row r="159" spans="1:8" x14ac:dyDescent="0.25">
      <c r="A159" s="327">
        <v>52</v>
      </c>
      <c r="B159" s="11">
        <v>71</v>
      </c>
      <c r="C159" s="11">
        <v>4104</v>
      </c>
      <c r="D159" s="57" t="s">
        <v>75</v>
      </c>
      <c r="E159" s="12" t="s">
        <v>21</v>
      </c>
      <c r="F159" s="13">
        <v>310507</v>
      </c>
      <c r="G159" s="14">
        <v>0</v>
      </c>
      <c r="H159" s="14">
        <v>0</v>
      </c>
    </row>
    <row r="160" spans="1:8" x14ac:dyDescent="0.25">
      <c r="A160" s="329"/>
      <c r="B160" s="11"/>
      <c r="C160" s="11"/>
      <c r="D160" s="57"/>
      <c r="E160" s="15" t="s">
        <v>22</v>
      </c>
      <c r="F160" s="16">
        <v>310507</v>
      </c>
      <c r="G160" s="17">
        <v>0</v>
      </c>
      <c r="H160" s="17">
        <v>0</v>
      </c>
    </row>
    <row r="161" spans="1:8" x14ac:dyDescent="0.25">
      <c r="A161" s="327">
        <v>53</v>
      </c>
      <c r="B161" s="11">
        <v>71</v>
      </c>
      <c r="C161" s="11">
        <v>4106</v>
      </c>
      <c r="D161" s="57" t="s">
        <v>76</v>
      </c>
      <c r="E161" s="12" t="s">
        <v>21</v>
      </c>
      <c r="F161" s="13">
        <v>1096682</v>
      </c>
      <c r="G161" s="14">
        <v>0</v>
      </c>
      <c r="H161" s="14">
        <v>0</v>
      </c>
    </row>
    <row r="162" spans="1:8" x14ac:dyDescent="0.25">
      <c r="A162" s="329"/>
      <c r="B162" s="11"/>
      <c r="C162" s="11"/>
      <c r="D162" s="57"/>
      <c r="E162" s="15" t="s">
        <v>22</v>
      </c>
      <c r="F162" s="16">
        <v>1096682</v>
      </c>
      <c r="G162" s="17">
        <v>0</v>
      </c>
      <c r="H162" s="17">
        <v>0</v>
      </c>
    </row>
    <row r="163" spans="1:8" x14ac:dyDescent="0.25">
      <c r="A163" s="327">
        <v>54</v>
      </c>
      <c r="B163" s="11">
        <v>74</v>
      </c>
      <c r="C163" s="11">
        <v>4095</v>
      </c>
      <c r="D163" s="57" t="s">
        <v>77</v>
      </c>
      <c r="E163" s="12" t="s">
        <v>21</v>
      </c>
      <c r="F163" s="13">
        <v>6097310</v>
      </c>
      <c r="G163" s="14">
        <v>0</v>
      </c>
      <c r="H163" s="13">
        <v>3684553</v>
      </c>
    </row>
    <row r="164" spans="1:8" x14ac:dyDescent="0.25">
      <c r="A164" s="328"/>
      <c r="B164" s="11"/>
      <c r="C164" s="11"/>
      <c r="D164" s="57"/>
      <c r="E164" s="15" t="s">
        <v>22</v>
      </c>
      <c r="F164" s="16">
        <v>1685685</v>
      </c>
      <c r="G164" s="17">
        <v>0</v>
      </c>
      <c r="H164" s="17">
        <v>0</v>
      </c>
    </row>
    <row r="165" spans="1:8" x14ac:dyDescent="0.25">
      <c r="A165" s="329"/>
      <c r="B165" s="11"/>
      <c r="C165" s="11"/>
      <c r="D165" s="57"/>
      <c r="E165" s="15" t="s">
        <v>23</v>
      </c>
      <c r="F165" s="16">
        <v>4411625</v>
      </c>
      <c r="G165" s="17">
        <v>0</v>
      </c>
      <c r="H165" s="16">
        <v>3684553</v>
      </c>
    </row>
    <row r="166" spans="1:8" x14ac:dyDescent="0.25">
      <c r="A166" s="327">
        <v>55</v>
      </c>
      <c r="B166" s="11">
        <v>74</v>
      </c>
      <c r="C166" s="11">
        <v>4096</v>
      </c>
      <c r="D166" s="57" t="s">
        <v>78</v>
      </c>
      <c r="E166" s="12" t="s">
        <v>21</v>
      </c>
      <c r="F166" s="13">
        <v>1019087</v>
      </c>
      <c r="G166" s="14">
        <v>0</v>
      </c>
      <c r="H166" s="14">
        <v>0</v>
      </c>
    </row>
    <row r="167" spans="1:8" x14ac:dyDescent="0.25">
      <c r="A167" s="328"/>
      <c r="B167" s="11"/>
      <c r="C167" s="11"/>
      <c r="D167" s="57"/>
      <c r="E167" s="15" t="s">
        <v>22</v>
      </c>
      <c r="F167" s="16">
        <v>990155</v>
      </c>
      <c r="G167" s="17">
        <v>0</v>
      </c>
      <c r="H167" s="17">
        <v>0</v>
      </c>
    </row>
    <row r="168" spans="1:8" x14ac:dyDescent="0.25">
      <c r="A168" s="329"/>
      <c r="B168" s="11"/>
      <c r="C168" s="11"/>
      <c r="D168" s="57"/>
      <c r="E168" s="15" t="s">
        <v>23</v>
      </c>
      <c r="F168" s="16">
        <v>28932</v>
      </c>
      <c r="G168" s="17">
        <v>0</v>
      </c>
      <c r="H168" s="17">
        <v>0</v>
      </c>
    </row>
    <row r="169" spans="1:8" x14ac:dyDescent="0.25">
      <c r="A169" s="327">
        <v>56</v>
      </c>
      <c r="B169" s="11">
        <v>74</v>
      </c>
      <c r="C169" s="11">
        <v>4097</v>
      </c>
      <c r="D169" s="57" t="s">
        <v>79</v>
      </c>
      <c r="E169" s="12" t="s">
        <v>21</v>
      </c>
      <c r="F169" s="13">
        <v>420477</v>
      </c>
      <c r="G169" s="14">
        <v>0</v>
      </c>
      <c r="H169" s="14">
        <v>0</v>
      </c>
    </row>
    <row r="170" spans="1:8" x14ac:dyDescent="0.25">
      <c r="A170" s="328"/>
      <c r="B170" s="11"/>
      <c r="C170" s="11"/>
      <c r="D170" s="57"/>
      <c r="E170" s="15" t="s">
        <v>22</v>
      </c>
      <c r="F170" s="16">
        <v>59530</v>
      </c>
      <c r="G170" s="17">
        <v>0</v>
      </c>
      <c r="H170" s="17">
        <v>0</v>
      </c>
    </row>
    <row r="171" spans="1:8" x14ac:dyDescent="0.25">
      <c r="A171" s="329"/>
      <c r="B171" s="11"/>
      <c r="C171" s="11"/>
      <c r="D171" s="57"/>
      <c r="E171" s="15" t="s">
        <v>23</v>
      </c>
      <c r="F171" s="16">
        <v>360947</v>
      </c>
      <c r="G171" s="17">
        <v>0</v>
      </c>
      <c r="H171" s="17">
        <v>0</v>
      </c>
    </row>
    <row r="172" spans="1:8" x14ac:dyDescent="0.25">
      <c r="A172" s="327">
        <v>57</v>
      </c>
      <c r="B172" s="11">
        <v>74</v>
      </c>
      <c r="C172" s="11">
        <v>4098</v>
      </c>
      <c r="D172" s="57" t="s">
        <v>80</v>
      </c>
      <c r="E172" s="12" t="s">
        <v>21</v>
      </c>
      <c r="F172" s="13">
        <v>491315</v>
      </c>
      <c r="G172" s="14">
        <v>0</v>
      </c>
      <c r="H172" s="14">
        <v>372</v>
      </c>
    </row>
    <row r="173" spans="1:8" x14ac:dyDescent="0.25">
      <c r="A173" s="328"/>
      <c r="B173" s="11"/>
      <c r="C173" s="11"/>
      <c r="D173" s="57"/>
      <c r="E173" s="15" t="s">
        <v>22</v>
      </c>
      <c r="F173" s="16">
        <v>376728</v>
      </c>
      <c r="G173" s="17">
        <v>0</v>
      </c>
      <c r="H173" s="17">
        <v>0</v>
      </c>
    </row>
    <row r="174" spans="1:8" x14ac:dyDescent="0.25">
      <c r="A174" s="329"/>
      <c r="B174" s="11"/>
      <c r="C174" s="11"/>
      <c r="D174" s="57"/>
      <c r="E174" s="15" t="s">
        <v>23</v>
      </c>
      <c r="F174" s="16">
        <v>114587</v>
      </c>
      <c r="G174" s="17">
        <v>0</v>
      </c>
      <c r="H174" s="17">
        <v>372</v>
      </c>
    </row>
    <row r="175" spans="1:8" ht="31.5" x14ac:dyDescent="0.25">
      <c r="A175" s="327">
        <v>58</v>
      </c>
      <c r="B175" s="11">
        <v>74</v>
      </c>
      <c r="C175" s="11">
        <v>4099</v>
      </c>
      <c r="D175" s="57" t="s">
        <v>81</v>
      </c>
      <c r="E175" s="12" t="s">
        <v>21</v>
      </c>
      <c r="F175" s="13">
        <v>4093819</v>
      </c>
      <c r="G175" s="13">
        <v>8220</v>
      </c>
      <c r="H175" s="14">
        <v>0</v>
      </c>
    </row>
    <row r="176" spans="1:8" x14ac:dyDescent="0.25">
      <c r="A176" s="328"/>
      <c r="B176" s="11"/>
      <c r="C176" s="11"/>
      <c r="D176" s="57"/>
      <c r="E176" s="15" t="s">
        <v>34</v>
      </c>
      <c r="F176" s="16">
        <v>3058104</v>
      </c>
      <c r="G176" s="16">
        <v>7320</v>
      </c>
      <c r="H176" s="17">
        <v>0</v>
      </c>
    </row>
    <row r="177" spans="1:8" x14ac:dyDescent="0.25">
      <c r="A177" s="329"/>
      <c r="B177" s="11"/>
      <c r="C177" s="11"/>
      <c r="D177" s="57"/>
      <c r="E177" s="15" t="s">
        <v>22</v>
      </c>
      <c r="F177" s="16">
        <v>1035715</v>
      </c>
      <c r="G177" s="17">
        <v>900</v>
      </c>
      <c r="H177" s="17">
        <v>0</v>
      </c>
    </row>
    <row r="178" spans="1:8" ht="31.5" x14ac:dyDescent="0.25">
      <c r="A178" s="327">
        <v>59</v>
      </c>
      <c r="B178" s="11">
        <v>75</v>
      </c>
      <c r="C178" s="11">
        <v>4018</v>
      </c>
      <c r="D178" s="57" t="s">
        <v>82</v>
      </c>
      <c r="E178" s="12" t="s">
        <v>21</v>
      </c>
      <c r="F178" s="13">
        <v>16380</v>
      </c>
      <c r="G178" s="14">
        <v>0</v>
      </c>
      <c r="H178" s="14">
        <v>0</v>
      </c>
    </row>
    <row r="179" spans="1:8" x14ac:dyDescent="0.25">
      <c r="A179" s="328"/>
      <c r="B179" s="11"/>
      <c r="C179" s="11"/>
      <c r="D179" s="57"/>
      <c r="E179" s="15" t="s">
        <v>22</v>
      </c>
      <c r="F179" s="16">
        <v>7543</v>
      </c>
      <c r="G179" s="17">
        <v>0</v>
      </c>
      <c r="H179" s="17">
        <v>0</v>
      </c>
    </row>
    <row r="180" spans="1:8" x14ac:dyDescent="0.25">
      <c r="A180" s="329"/>
      <c r="B180" s="11"/>
      <c r="C180" s="11"/>
      <c r="D180" s="57"/>
      <c r="E180" s="15" t="s">
        <v>23</v>
      </c>
      <c r="F180" s="16">
        <v>8837</v>
      </c>
      <c r="G180" s="17">
        <v>0</v>
      </c>
      <c r="H180" s="17">
        <v>0</v>
      </c>
    </row>
    <row r="181" spans="1:8" x14ac:dyDescent="0.25">
      <c r="A181" s="327">
        <v>60</v>
      </c>
      <c r="B181" s="11">
        <v>75</v>
      </c>
      <c r="C181" s="11">
        <v>4022</v>
      </c>
      <c r="D181" s="57" t="s">
        <v>83</v>
      </c>
      <c r="E181" s="12" t="s">
        <v>21</v>
      </c>
      <c r="F181" s="13">
        <v>35622</v>
      </c>
      <c r="G181" s="14">
        <v>0</v>
      </c>
      <c r="H181" s="14">
        <v>0</v>
      </c>
    </row>
    <row r="182" spans="1:8" x14ac:dyDescent="0.25">
      <c r="A182" s="329"/>
      <c r="B182" s="11"/>
      <c r="C182" s="11"/>
      <c r="D182" s="57"/>
      <c r="E182" s="15" t="s">
        <v>35</v>
      </c>
      <c r="F182" s="16">
        <v>35622</v>
      </c>
      <c r="G182" s="17">
        <v>0</v>
      </c>
      <c r="H182" s="17">
        <v>0</v>
      </c>
    </row>
    <row r="183" spans="1:8" x14ac:dyDescent="0.25">
      <c r="A183" s="327">
        <v>61</v>
      </c>
      <c r="B183" s="11">
        <v>75</v>
      </c>
      <c r="C183" s="11">
        <v>4101</v>
      </c>
      <c r="D183" s="57" t="s">
        <v>84</v>
      </c>
      <c r="E183" s="12" t="s">
        <v>21</v>
      </c>
      <c r="F183" s="13">
        <v>5679771</v>
      </c>
      <c r="G183" s="14">
        <v>0</v>
      </c>
      <c r="H183" s="13">
        <v>2085569</v>
      </c>
    </row>
    <row r="184" spans="1:8" x14ac:dyDescent="0.25">
      <c r="A184" s="328"/>
      <c r="B184" s="11"/>
      <c r="C184" s="11"/>
      <c r="D184" s="57"/>
      <c r="E184" s="15" t="s">
        <v>22</v>
      </c>
      <c r="F184" s="16">
        <v>2315865</v>
      </c>
      <c r="G184" s="17">
        <v>0</v>
      </c>
      <c r="H184" s="17">
        <v>0</v>
      </c>
    </row>
    <row r="185" spans="1:8" x14ac:dyDescent="0.25">
      <c r="A185" s="329"/>
      <c r="B185" s="11"/>
      <c r="C185" s="11"/>
      <c r="D185" s="57"/>
      <c r="E185" s="15" t="s">
        <v>23</v>
      </c>
      <c r="F185" s="16">
        <v>3363906</v>
      </c>
      <c r="G185" s="17">
        <v>0</v>
      </c>
      <c r="H185" s="16">
        <v>2085569</v>
      </c>
    </row>
    <row r="186" spans="1:8" x14ac:dyDescent="0.25">
      <c r="A186" s="327">
        <v>62</v>
      </c>
      <c r="B186" s="11">
        <v>76</v>
      </c>
      <c r="C186" s="11">
        <v>4014</v>
      </c>
      <c r="D186" s="57" t="s">
        <v>85</v>
      </c>
      <c r="E186" s="12" t="s">
        <v>21</v>
      </c>
      <c r="F186" s="13">
        <v>21799664</v>
      </c>
      <c r="G186" s="14">
        <v>0</v>
      </c>
      <c r="H186" s="14">
        <v>0</v>
      </c>
    </row>
    <row r="187" spans="1:8" x14ac:dyDescent="0.25">
      <c r="A187" s="328"/>
      <c r="B187" s="11"/>
      <c r="C187" s="11"/>
      <c r="D187" s="57"/>
      <c r="E187" s="15" t="s">
        <v>34</v>
      </c>
      <c r="F187" s="16">
        <v>7321618</v>
      </c>
      <c r="G187" s="17">
        <v>0</v>
      </c>
      <c r="H187" s="17">
        <v>0</v>
      </c>
    </row>
    <row r="188" spans="1:8" x14ac:dyDescent="0.25">
      <c r="A188" s="328"/>
      <c r="B188" s="11"/>
      <c r="C188" s="11"/>
      <c r="D188" s="57"/>
      <c r="E188" s="15" t="s">
        <v>35</v>
      </c>
      <c r="F188" s="16">
        <v>13451495</v>
      </c>
      <c r="G188" s="17">
        <v>0</v>
      </c>
      <c r="H188" s="17">
        <v>0</v>
      </c>
    </row>
    <row r="189" spans="1:8" x14ac:dyDescent="0.25">
      <c r="A189" s="328"/>
      <c r="B189" s="11"/>
      <c r="C189" s="11"/>
      <c r="D189" s="57"/>
      <c r="E189" s="15" t="s">
        <v>22</v>
      </c>
      <c r="F189" s="16">
        <v>1026521</v>
      </c>
      <c r="G189" s="17">
        <v>0</v>
      </c>
      <c r="H189" s="17">
        <v>0</v>
      </c>
    </row>
    <row r="190" spans="1:8" x14ac:dyDescent="0.25">
      <c r="A190" s="329"/>
      <c r="B190" s="11"/>
      <c r="C190" s="11"/>
      <c r="D190" s="57"/>
      <c r="E190" s="15" t="s">
        <v>23</v>
      </c>
      <c r="F190" s="17">
        <v>30</v>
      </c>
      <c r="G190" s="17">
        <v>0</v>
      </c>
      <c r="H190" s="17">
        <v>0</v>
      </c>
    </row>
    <row r="191" spans="1:8" ht="31.5" x14ac:dyDescent="0.25">
      <c r="A191" s="327">
        <v>63</v>
      </c>
      <c r="B191" s="11">
        <v>76</v>
      </c>
      <c r="C191" s="11">
        <v>4100</v>
      </c>
      <c r="D191" s="57" t="s">
        <v>86</v>
      </c>
      <c r="E191" s="12" t="s">
        <v>21</v>
      </c>
      <c r="F191" s="13">
        <v>2220636</v>
      </c>
      <c r="G191" s="14">
        <v>0</v>
      </c>
      <c r="H191" s="14">
        <v>0</v>
      </c>
    </row>
    <row r="192" spans="1:8" x14ac:dyDescent="0.25">
      <c r="A192" s="329"/>
      <c r="B192" s="11"/>
      <c r="C192" s="11"/>
      <c r="D192" s="57"/>
      <c r="E192" s="15" t="s">
        <v>22</v>
      </c>
      <c r="F192" s="16">
        <v>2220636</v>
      </c>
      <c r="G192" s="17">
        <v>0</v>
      </c>
      <c r="H192" s="17">
        <v>0</v>
      </c>
    </row>
    <row r="193" spans="1:8" x14ac:dyDescent="0.25">
      <c r="A193" s="327">
        <v>64</v>
      </c>
      <c r="B193" s="11">
        <v>76</v>
      </c>
      <c r="C193" s="11">
        <v>4101</v>
      </c>
      <c r="D193" s="57" t="s">
        <v>87</v>
      </c>
      <c r="E193" s="12" t="s">
        <v>21</v>
      </c>
      <c r="F193" s="13">
        <v>349260</v>
      </c>
      <c r="G193" s="14">
        <v>0</v>
      </c>
      <c r="H193" s="13">
        <v>2186</v>
      </c>
    </row>
    <row r="194" spans="1:8" x14ac:dyDescent="0.25">
      <c r="A194" s="328"/>
      <c r="B194" s="11"/>
      <c r="C194" s="11"/>
      <c r="D194" s="57"/>
      <c r="E194" s="15" t="s">
        <v>22</v>
      </c>
      <c r="F194" s="16">
        <v>346971</v>
      </c>
      <c r="G194" s="17">
        <v>0</v>
      </c>
      <c r="H194" s="17">
        <v>0</v>
      </c>
    </row>
    <row r="195" spans="1:8" x14ac:dyDescent="0.25">
      <c r="A195" s="329"/>
      <c r="B195" s="11"/>
      <c r="C195" s="11"/>
      <c r="D195" s="57"/>
      <c r="E195" s="15" t="s">
        <v>23</v>
      </c>
      <c r="F195" s="16">
        <v>2289</v>
      </c>
      <c r="G195" s="17">
        <v>0</v>
      </c>
      <c r="H195" s="16">
        <v>2186</v>
      </c>
    </row>
    <row r="196" spans="1:8" x14ac:dyDescent="0.25">
      <c r="A196" s="327">
        <v>65</v>
      </c>
      <c r="B196" s="11">
        <v>92</v>
      </c>
      <c r="C196" s="11">
        <v>1000</v>
      </c>
      <c r="D196" s="57" t="s">
        <v>88</v>
      </c>
      <c r="E196" s="12" t="s">
        <v>21</v>
      </c>
      <c r="F196" s="13">
        <v>8857</v>
      </c>
      <c r="G196" s="14">
        <v>0</v>
      </c>
      <c r="H196" s="14">
        <v>0</v>
      </c>
    </row>
    <row r="197" spans="1:8" x14ac:dyDescent="0.25">
      <c r="A197" s="329"/>
      <c r="B197" s="11"/>
      <c r="C197" s="11"/>
      <c r="D197" s="57"/>
      <c r="E197" s="15" t="s">
        <v>22</v>
      </c>
      <c r="F197" s="16">
        <v>8857</v>
      </c>
      <c r="G197" s="17">
        <v>0</v>
      </c>
      <c r="H197" s="17">
        <v>0</v>
      </c>
    </row>
    <row r="198" spans="1:8" x14ac:dyDescent="0.25">
      <c r="A198" s="327">
        <v>66</v>
      </c>
      <c r="B198" s="11">
        <v>98</v>
      </c>
      <c r="C198" s="11">
        <v>1501</v>
      </c>
      <c r="D198" s="57" t="s">
        <v>89</v>
      </c>
      <c r="E198" s="12" t="s">
        <v>21</v>
      </c>
      <c r="F198" s="13">
        <v>284685</v>
      </c>
      <c r="G198" s="14">
        <v>0</v>
      </c>
      <c r="H198" s="14">
        <v>0</v>
      </c>
    </row>
    <row r="199" spans="1:8" x14ac:dyDescent="0.25">
      <c r="A199" s="328"/>
      <c r="B199" s="11"/>
      <c r="C199" s="11"/>
      <c r="D199" s="57"/>
      <c r="E199" s="15" t="s">
        <v>22</v>
      </c>
      <c r="F199" s="16">
        <v>268362</v>
      </c>
      <c r="G199" s="17">
        <v>0</v>
      </c>
      <c r="H199" s="17">
        <v>0</v>
      </c>
    </row>
    <row r="200" spans="1:8" x14ac:dyDescent="0.25">
      <c r="A200" s="329"/>
      <c r="B200" s="11"/>
      <c r="C200" s="11"/>
      <c r="D200" s="57"/>
      <c r="E200" s="15" t="s">
        <v>23</v>
      </c>
      <c r="F200" s="16">
        <v>16323</v>
      </c>
      <c r="G200" s="17">
        <v>0</v>
      </c>
      <c r="H200" s="17">
        <v>0</v>
      </c>
    </row>
    <row r="201" spans="1:8" ht="31.5" x14ac:dyDescent="0.25">
      <c r="A201" s="327">
        <v>67</v>
      </c>
      <c r="B201" s="11">
        <v>15</v>
      </c>
      <c r="C201" s="11">
        <v>2032</v>
      </c>
      <c r="D201" s="57" t="s">
        <v>90</v>
      </c>
      <c r="E201" s="12" t="s">
        <v>21</v>
      </c>
      <c r="F201" s="13">
        <v>1834003</v>
      </c>
      <c r="G201" s="14">
        <v>0</v>
      </c>
      <c r="H201" s="14">
        <v>0</v>
      </c>
    </row>
    <row r="202" spans="1:8" x14ac:dyDescent="0.25">
      <c r="A202" s="328"/>
      <c r="B202" s="11"/>
      <c r="C202" s="11"/>
      <c r="D202" s="57"/>
      <c r="E202" s="15" t="s">
        <v>22</v>
      </c>
      <c r="F202" s="16">
        <v>1765123</v>
      </c>
      <c r="G202" s="17">
        <v>0</v>
      </c>
      <c r="H202" s="17">
        <v>0</v>
      </c>
    </row>
    <row r="203" spans="1:8" x14ac:dyDescent="0.25">
      <c r="A203" s="329"/>
      <c r="B203" s="11"/>
      <c r="C203" s="11"/>
      <c r="D203" s="57"/>
      <c r="E203" s="15" t="s">
        <v>23</v>
      </c>
      <c r="F203" s="16">
        <v>68880</v>
      </c>
      <c r="G203" s="17">
        <v>0</v>
      </c>
      <c r="H203" s="17">
        <v>0</v>
      </c>
    </row>
    <row r="204" spans="1:8" x14ac:dyDescent="0.25">
      <c r="A204" s="327">
        <v>68</v>
      </c>
      <c r="B204" s="11">
        <v>16</v>
      </c>
      <c r="C204" s="11">
        <v>2008</v>
      </c>
      <c r="D204" s="57" t="s">
        <v>91</v>
      </c>
      <c r="E204" s="12" t="s">
        <v>21</v>
      </c>
      <c r="F204" s="13">
        <v>871640</v>
      </c>
      <c r="G204" s="14">
        <v>0</v>
      </c>
      <c r="H204" s="14">
        <v>0</v>
      </c>
    </row>
    <row r="205" spans="1:8" x14ac:dyDescent="0.25">
      <c r="A205" s="329"/>
      <c r="B205" s="11"/>
      <c r="C205" s="11"/>
      <c r="D205" s="57"/>
      <c r="E205" s="15" t="s">
        <v>22</v>
      </c>
      <c r="F205" s="16">
        <v>871640</v>
      </c>
      <c r="G205" s="17">
        <v>0</v>
      </c>
      <c r="H205" s="17">
        <v>0</v>
      </c>
    </row>
    <row r="206" spans="1:8" ht="31.5" x14ac:dyDescent="0.25">
      <c r="A206" s="327">
        <v>69</v>
      </c>
      <c r="B206" s="11">
        <v>31</v>
      </c>
      <c r="C206" s="11">
        <v>2362</v>
      </c>
      <c r="D206" s="57" t="s">
        <v>92</v>
      </c>
      <c r="E206" s="12" t="s">
        <v>21</v>
      </c>
      <c r="F206" s="13">
        <v>1082895</v>
      </c>
      <c r="G206" s="14">
        <v>0</v>
      </c>
      <c r="H206" s="14">
        <v>0</v>
      </c>
    </row>
    <row r="207" spans="1:8" x14ac:dyDescent="0.25">
      <c r="A207" s="329"/>
      <c r="B207" s="11"/>
      <c r="C207" s="11"/>
      <c r="D207" s="57"/>
      <c r="E207" s="15" t="s">
        <v>34</v>
      </c>
      <c r="F207" s="16">
        <v>1082895</v>
      </c>
      <c r="G207" s="17">
        <v>0</v>
      </c>
      <c r="H207" s="17">
        <v>0</v>
      </c>
    </row>
    <row r="208" spans="1:8" x14ac:dyDescent="0.25">
      <c r="A208" s="327">
        <v>70</v>
      </c>
      <c r="B208" s="11">
        <v>31</v>
      </c>
      <c r="C208" s="11">
        <v>2407</v>
      </c>
      <c r="D208" s="57" t="s">
        <v>93</v>
      </c>
      <c r="E208" s="12" t="s">
        <v>21</v>
      </c>
      <c r="F208" s="13">
        <v>30765</v>
      </c>
      <c r="G208" s="14">
        <v>0</v>
      </c>
      <c r="H208" s="14">
        <v>0</v>
      </c>
    </row>
    <row r="209" spans="1:8" x14ac:dyDescent="0.25">
      <c r="A209" s="329"/>
      <c r="B209" s="11"/>
      <c r="C209" s="11"/>
      <c r="D209" s="57"/>
      <c r="E209" s="15" t="s">
        <v>23</v>
      </c>
      <c r="F209" s="16">
        <v>30765</v>
      </c>
      <c r="G209" s="17">
        <v>0</v>
      </c>
      <c r="H209" s="17">
        <v>0</v>
      </c>
    </row>
    <row r="210" spans="1:8" x14ac:dyDescent="0.25">
      <c r="A210" s="327">
        <v>71</v>
      </c>
      <c r="B210" s="11">
        <v>31</v>
      </c>
      <c r="C210" s="11">
        <v>3201</v>
      </c>
      <c r="D210" s="57" t="s">
        <v>94</v>
      </c>
      <c r="E210" s="12" t="s">
        <v>21</v>
      </c>
      <c r="F210" s="13">
        <v>43240</v>
      </c>
      <c r="G210" s="14">
        <v>0</v>
      </c>
      <c r="H210" s="14">
        <v>0</v>
      </c>
    </row>
    <row r="211" spans="1:8" x14ac:dyDescent="0.25">
      <c r="A211" s="328"/>
      <c r="B211" s="11"/>
      <c r="C211" s="11"/>
      <c r="D211" s="57"/>
      <c r="E211" s="15" t="s">
        <v>22</v>
      </c>
      <c r="F211" s="16">
        <v>33000</v>
      </c>
      <c r="G211" s="17">
        <v>0</v>
      </c>
      <c r="H211" s="17">
        <v>0</v>
      </c>
    </row>
    <row r="212" spans="1:8" x14ac:dyDescent="0.25">
      <c r="A212" s="329"/>
      <c r="B212" s="11"/>
      <c r="C212" s="11"/>
      <c r="D212" s="57"/>
      <c r="E212" s="15" t="s">
        <v>23</v>
      </c>
      <c r="F212" s="16">
        <v>10240</v>
      </c>
      <c r="G212" s="17">
        <v>0</v>
      </c>
      <c r="H212" s="17">
        <v>0</v>
      </c>
    </row>
    <row r="213" spans="1:8" ht="31.5" x14ac:dyDescent="0.25">
      <c r="A213" s="327">
        <v>72</v>
      </c>
      <c r="B213" s="11">
        <v>31</v>
      </c>
      <c r="C213" s="11">
        <v>950</v>
      </c>
      <c r="D213" s="57" t="s">
        <v>95</v>
      </c>
      <c r="E213" s="12" t="s">
        <v>21</v>
      </c>
      <c r="F213" s="13">
        <v>248771</v>
      </c>
      <c r="G213" s="14">
        <v>0</v>
      </c>
      <c r="H213" s="14">
        <v>0</v>
      </c>
    </row>
    <row r="214" spans="1:8" x14ac:dyDescent="0.25">
      <c r="A214" s="328"/>
      <c r="B214" s="11"/>
      <c r="C214" s="11"/>
      <c r="D214" s="57"/>
      <c r="E214" s="15" t="s">
        <v>35</v>
      </c>
      <c r="F214" s="16">
        <v>144864</v>
      </c>
      <c r="G214" s="17">
        <v>0</v>
      </c>
      <c r="H214" s="17">
        <v>0</v>
      </c>
    </row>
    <row r="215" spans="1:8" x14ac:dyDescent="0.25">
      <c r="A215" s="328"/>
      <c r="B215" s="11"/>
      <c r="C215" s="11"/>
      <c r="D215" s="57"/>
      <c r="E215" s="15" t="s">
        <v>22</v>
      </c>
      <c r="F215" s="16">
        <v>57925</v>
      </c>
      <c r="G215" s="17">
        <v>0</v>
      </c>
      <c r="H215" s="17">
        <v>0</v>
      </c>
    </row>
    <row r="216" spans="1:8" x14ac:dyDescent="0.25">
      <c r="A216" s="329"/>
      <c r="B216" s="11"/>
      <c r="C216" s="11"/>
      <c r="D216" s="57"/>
      <c r="E216" s="15" t="s">
        <v>23</v>
      </c>
      <c r="F216" s="16">
        <v>45982</v>
      </c>
      <c r="G216" s="17">
        <v>0</v>
      </c>
      <c r="H216" s="17">
        <v>0</v>
      </c>
    </row>
    <row r="217" spans="1:8" ht="31.5" x14ac:dyDescent="0.25">
      <c r="A217" s="327">
        <v>73</v>
      </c>
      <c r="B217" s="11">
        <v>31</v>
      </c>
      <c r="C217" s="11">
        <v>958</v>
      </c>
      <c r="D217" s="57" t="s">
        <v>96</v>
      </c>
      <c r="E217" s="12" t="s">
        <v>21</v>
      </c>
      <c r="F217" s="13">
        <v>4058066</v>
      </c>
      <c r="G217" s="14">
        <v>0</v>
      </c>
      <c r="H217" s="14">
        <v>0</v>
      </c>
    </row>
    <row r="218" spans="1:8" x14ac:dyDescent="0.25">
      <c r="A218" s="329"/>
      <c r="B218" s="11"/>
      <c r="C218" s="11"/>
      <c r="D218" s="57"/>
      <c r="E218" s="15" t="s">
        <v>35</v>
      </c>
      <c r="F218" s="16">
        <v>4058066</v>
      </c>
      <c r="G218" s="17">
        <v>0</v>
      </c>
      <c r="H218" s="17">
        <v>0</v>
      </c>
    </row>
    <row r="219" spans="1:8" x14ac:dyDescent="0.25">
      <c r="A219" s="327">
        <v>74</v>
      </c>
      <c r="B219" s="11">
        <v>34</v>
      </c>
      <c r="C219" s="11">
        <v>1619</v>
      </c>
      <c r="D219" s="57" t="s">
        <v>97</v>
      </c>
      <c r="E219" s="12" t="s">
        <v>21</v>
      </c>
      <c r="F219" s="13">
        <v>7954608</v>
      </c>
      <c r="G219" s="14">
        <v>0</v>
      </c>
      <c r="H219" s="13">
        <v>4489922</v>
      </c>
    </row>
    <row r="220" spans="1:8" x14ac:dyDescent="0.25">
      <c r="A220" s="328"/>
      <c r="B220" s="11"/>
      <c r="C220" s="11"/>
      <c r="D220" s="57"/>
      <c r="E220" s="15" t="s">
        <v>34</v>
      </c>
      <c r="F220" s="16">
        <v>46445</v>
      </c>
      <c r="G220" s="17">
        <v>0</v>
      </c>
      <c r="H220" s="17">
        <v>0</v>
      </c>
    </row>
    <row r="221" spans="1:8" x14ac:dyDescent="0.25">
      <c r="A221" s="328"/>
      <c r="B221" s="11"/>
      <c r="C221" s="11"/>
      <c r="D221" s="57"/>
      <c r="E221" s="15" t="s">
        <v>22</v>
      </c>
      <c r="F221" s="16">
        <v>1520754</v>
      </c>
      <c r="G221" s="17">
        <v>0</v>
      </c>
      <c r="H221" s="17">
        <v>0</v>
      </c>
    </row>
    <row r="222" spans="1:8" x14ac:dyDescent="0.25">
      <c r="A222" s="329"/>
      <c r="B222" s="11"/>
      <c r="C222" s="11"/>
      <c r="D222" s="57"/>
      <c r="E222" s="15" t="s">
        <v>23</v>
      </c>
      <c r="F222" s="16">
        <v>6387409</v>
      </c>
      <c r="G222" s="17">
        <v>0</v>
      </c>
      <c r="H222" s="16">
        <v>4489922</v>
      </c>
    </row>
    <row r="223" spans="1:8" x14ac:dyDescent="0.25">
      <c r="A223" s="327">
        <v>75</v>
      </c>
      <c r="B223" s="11">
        <v>34</v>
      </c>
      <c r="C223" s="11">
        <v>921</v>
      </c>
      <c r="D223" s="57" t="s">
        <v>98</v>
      </c>
      <c r="E223" s="12" t="s">
        <v>21</v>
      </c>
      <c r="F223" s="13">
        <v>15347738</v>
      </c>
      <c r="G223" s="14">
        <v>0</v>
      </c>
      <c r="H223" s="14">
        <v>0</v>
      </c>
    </row>
    <row r="224" spans="1:8" x14ac:dyDescent="0.25">
      <c r="A224" s="328"/>
      <c r="B224" s="11"/>
      <c r="C224" s="11"/>
      <c r="D224" s="57"/>
      <c r="E224" s="15" t="s">
        <v>34</v>
      </c>
      <c r="F224" s="16">
        <v>13335094</v>
      </c>
      <c r="G224" s="17">
        <v>0</v>
      </c>
      <c r="H224" s="17">
        <v>0</v>
      </c>
    </row>
    <row r="225" spans="1:8" x14ac:dyDescent="0.25">
      <c r="A225" s="328"/>
      <c r="B225" s="11"/>
      <c r="C225" s="11"/>
      <c r="D225" s="57"/>
      <c r="E225" s="15" t="s">
        <v>35</v>
      </c>
      <c r="F225" s="16">
        <v>1027407</v>
      </c>
      <c r="G225" s="17">
        <v>0</v>
      </c>
      <c r="H225" s="17">
        <v>0</v>
      </c>
    </row>
    <row r="226" spans="1:8" x14ac:dyDescent="0.25">
      <c r="A226" s="328"/>
      <c r="B226" s="11"/>
      <c r="C226" s="11"/>
      <c r="D226" s="57"/>
      <c r="E226" s="15" t="s">
        <v>22</v>
      </c>
      <c r="F226" s="16">
        <v>945757</v>
      </c>
      <c r="G226" s="17">
        <v>0</v>
      </c>
      <c r="H226" s="17">
        <v>0</v>
      </c>
    </row>
    <row r="227" spans="1:8" x14ac:dyDescent="0.25">
      <c r="A227" s="329"/>
      <c r="B227" s="11"/>
      <c r="C227" s="11"/>
      <c r="D227" s="57"/>
      <c r="E227" s="15" t="s">
        <v>23</v>
      </c>
      <c r="F227" s="16">
        <v>39480</v>
      </c>
      <c r="G227" s="17">
        <v>0</v>
      </c>
      <c r="H227" s="17">
        <v>0</v>
      </c>
    </row>
    <row r="228" spans="1:8" x14ac:dyDescent="0.25">
      <c r="A228" s="327">
        <v>76</v>
      </c>
      <c r="B228" s="11">
        <v>61</v>
      </c>
      <c r="C228" s="11">
        <v>1503</v>
      </c>
      <c r="D228" s="57" t="s">
        <v>99</v>
      </c>
      <c r="E228" s="12" t="s">
        <v>21</v>
      </c>
      <c r="F228" s="13">
        <v>2615268</v>
      </c>
      <c r="G228" s="14">
        <v>0</v>
      </c>
      <c r="H228" s="13">
        <v>1530349</v>
      </c>
    </row>
    <row r="229" spans="1:8" x14ac:dyDescent="0.25">
      <c r="A229" s="328"/>
      <c r="B229" s="11"/>
      <c r="C229" s="11"/>
      <c r="D229" s="57"/>
      <c r="E229" s="15" t="s">
        <v>22</v>
      </c>
      <c r="F229" s="16">
        <v>584241</v>
      </c>
      <c r="G229" s="17">
        <v>0</v>
      </c>
      <c r="H229" s="17">
        <v>0</v>
      </c>
    </row>
    <row r="230" spans="1:8" x14ac:dyDescent="0.25">
      <c r="A230" s="329"/>
      <c r="B230" s="11"/>
      <c r="C230" s="11"/>
      <c r="D230" s="57"/>
      <c r="E230" s="15" t="s">
        <v>23</v>
      </c>
      <c r="F230" s="16">
        <v>2031027</v>
      </c>
      <c r="G230" s="17">
        <v>0</v>
      </c>
      <c r="H230" s="16">
        <v>1530349</v>
      </c>
    </row>
    <row r="231" spans="1:8" x14ac:dyDescent="0.25">
      <c r="A231" s="327">
        <v>77</v>
      </c>
      <c r="B231" s="11">
        <v>62</v>
      </c>
      <c r="C231" s="11">
        <v>510</v>
      </c>
      <c r="D231" s="57" t="s">
        <v>100</v>
      </c>
      <c r="E231" s="12" t="s">
        <v>21</v>
      </c>
      <c r="F231" s="13">
        <v>1415966</v>
      </c>
      <c r="G231" s="14">
        <v>0</v>
      </c>
      <c r="H231" s="13">
        <v>58338</v>
      </c>
    </row>
    <row r="232" spans="1:8" x14ac:dyDescent="0.25">
      <c r="A232" s="328"/>
      <c r="B232" s="11"/>
      <c r="C232" s="11"/>
      <c r="D232" s="57"/>
      <c r="E232" s="15" t="s">
        <v>35</v>
      </c>
      <c r="F232" s="16">
        <v>1340915</v>
      </c>
      <c r="G232" s="17">
        <v>0</v>
      </c>
      <c r="H232" s="17">
        <v>0</v>
      </c>
    </row>
    <row r="233" spans="1:8" x14ac:dyDescent="0.25">
      <c r="A233" s="329"/>
      <c r="B233" s="11"/>
      <c r="C233" s="11"/>
      <c r="D233" s="57"/>
      <c r="E233" s="15" t="s">
        <v>23</v>
      </c>
      <c r="F233" s="16">
        <v>75051</v>
      </c>
      <c r="G233" s="17">
        <v>0</v>
      </c>
      <c r="H233" s="16">
        <v>58338</v>
      </c>
    </row>
    <row r="234" spans="1:8" x14ac:dyDescent="0.25">
      <c r="A234" s="327">
        <v>78</v>
      </c>
      <c r="B234" s="11">
        <v>71</v>
      </c>
      <c r="C234" s="11">
        <v>4001</v>
      </c>
      <c r="D234" s="57" t="s">
        <v>101</v>
      </c>
      <c r="E234" s="12" t="s">
        <v>21</v>
      </c>
      <c r="F234" s="13">
        <v>784008</v>
      </c>
      <c r="G234" s="14">
        <v>0</v>
      </c>
      <c r="H234" s="13">
        <v>5945</v>
      </c>
    </row>
    <row r="235" spans="1:8" x14ac:dyDescent="0.25">
      <c r="A235" s="328"/>
      <c r="B235" s="11"/>
      <c r="C235" s="11"/>
      <c r="D235" s="57"/>
      <c r="E235" s="15" t="s">
        <v>22</v>
      </c>
      <c r="F235" s="16">
        <v>779086</v>
      </c>
      <c r="G235" s="17">
        <v>0</v>
      </c>
      <c r="H235" s="16">
        <v>5945</v>
      </c>
    </row>
    <row r="236" spans="1:8" x14ac:dyDescent="0.25">
      <c r="A236" s="329"/>
      <c r="B236" s="11"/>
      <c r="C236" s="11"/>
      <c r="D236" s="57"/>
      <c r="E236" s="15" t="s">
        <v>23</v>
      </c>
      <c r="F236" s="16">
        <v>4922</v>
      </c>
      <c r="G236" s="17">
        <v>0</v>
      </c>
      <c r="H236" s="17">
        <v>0</v>
      </c>
    </row>
    <row r="237" spans="1:8" x14ac:dyDescent="0.25">
      <c r="A237" s="327">
        <v>79</v>
      </c>
      <c r="B237" s="11">
        <v>71</v>
      </c>
      <c r="C237" s="11">
        <v>965</v>
      </c>
      <c r="D237" s="57" t="s">
        <v>102</v>
      </c>
      <c r="E237" s="12" t="s">
        <v>21</v>
      </c>
      <c r="F237" s="13">
        <v>17627557</v>
      </c>
      <c r="G237" s="14">
        <v>0</v>
      </c>
      <c r="H237" s="13">
        <v>7490139</v>
      </c>
    </row>
    <row r="238" spans="1:8" x14ac:dyDescent="0.25">
      <c r="A238" s="328"/>
      <c r="B238" s="11"/>
      <c r="C238" s="11"/>
      <c r="D238" s="57"/>
      <c r="E238" s="15" t="s">
        <v>22</v>
      </c>
      <c r="F238" s="16">
        <v>6535606</v>
      </c>
      <c r="G238" s="17">
        <v>0</v>
      </c>
      <c r="H238" s="17">
        <v>0</v>
      </c>
    </row>
    <row r="239" spans="1:8" x14ac:dyDescent="0.25">
      <c r="A239" s="329"/>
      <c r="B239" s="11"/>
      <c r="C239" s="11"/>
      <c r="D239" s="57"/>
      <c r="E239" s="15" t="s">
        <v>23</v>
      </c>
      <c r="F239" s="16">
        <v>11091951</v>
      </c>
      <c r="G239" s="17">
        <v>0</v>
      </c>
      <c r="H239" s="16">
        <v>7490139</v>
      </c>
    </row>
    <row r="240" spans="1:8" ht="31.5" x14ac:dyDescent="0.25">
      <c r="A240" s="327">
        <v>80</v>
      </c>
      <c r="B240" s="11">
        <v>71</v>
      </c>
      <c r="C240" s="11">
        <v>995</v>
      </c>
      <c r="D240" s="57" t="s">
        <v>103</v>
      </c>
      <c r="E240" s="12" t="s">
        <v>21</v>
      </c>
      <c r="F240" s="13">
        <v>1996714</v>
      </c>
      <c r="G240" s="14">
        <v>0</v>
      </c>
      <c r="H240" s="14">
        <v>0</v>
      </c>
    </row>
    <row r="241" spans="1:8" x14ac:dyDescent="0.25">
      <c r="A241" s="328"/>
      <c r="B241" s="11"/>
      <c r="C241" s="11"/>
      <c r="D241" s="57"/>
      <c r="E241" s="15" t="s">
        <v>22</v>
      </c>
      <c r="F241" s="16">
        <v>1992479</v>
      </c>
      <c r="G241" s="17">
        <v>0</v>
      </c>
      <c r="H241" s="17">
        <v>0</v>
      </c>
    </row>
    <row r="242" spans="1:8" x14ac:dyDescent="0.25">
      <c r="A242" s="329"/>
      <c r="B242" s="11"/>
      <c r="C242" s="11"/>
      <c r="D242" s="57"/>
      <c r="E242" s="15" t="s">
        <v>23</v>
      </c>
      <c r="F242" s="16">
        <v>4235</v>
      </c>
      <c r="G242" s="17">
        <v>0</v>
      </c>
      <c r="H242" s="17">
        <v>0</v>
      </c>
    </row>
    <row r="243" spans="1:8" ht="61.5" customHeight="1" x14ac:dyDescent="0.25">
      <c r="A243" s="327">
        <v>81</v>
      </c>
      <c r="B243" s="11">
        <v>75</v>
      </c>
      <c r="C243" s="11">
        <v>144</v>
      </c>
      <c r="D243" s="57" t="s">
        <v>104</v>
      </c>
      <c r="E243" s="12" t="s">
        <v>21</v>
      </c>
      <c r="F243" s="13">
        <v>10597417</v>
      </c>
      <c r="G243" s="14">
        <v>0</v>
      </c>
      <c r="H243" s="13">
        <v>26518</v>
      </c>
    </row>
    <row r="244" spans="1:8" x14ac:dyDescent="0.25">
      <c r="A244" s="328"/>
      <c r="B244" s="11"/>
      <c r="C244" s="11"/>
      <c r="D244" s="57"/>
      <c r="E244" s="15" t="s">
        <v>34</v>
      </c>
      <c r="F244" s="16">
        <v>10546342</v>
      </c>
      <c r="G244" s="17">
        <v>0</v>
      </c>
      <c r="H244" s="17">
        <v>0</v>
      </c>
    </row>
    <row r="245" spans="1:8" x14ac:dyDescent="0.25">
      <c r="A245" s="329"/>
      <c r="B245" s="11"/>
      <c r="C245" s="11"/>
      <c r="D245" s="57"/>
      <c r="E245" s="15" t="s">
        <v>23</v>
      </c>
      <c r="F245" s="16">
        <v>51075</v>
      </c>
      <c r="G245" s="17">
        <v>0</v>
      </c>
      <c r="H245" s="16">
        <v>26518</v>
      </c>
    </row>
    <row r="246" spans="1:8" x14ac:dyDescent="0.25">
      <c r="A246" s="327">
        <v>82</v>
      </c>
      <c r="B246" s="11">
        <v>75</v>
      </c>
      <c r="C246" s="11">
        <v>146</v>
      </c>
      <c r="D246" s="57" t="s">
        <v>105</v>
      </c>
      <c r="E246" s="12" t="s">
        <v>21</v>
      </c>
      <c r="F246" s="13">
        <v>5576014</v>
      </c>
      <c r="G246" s="14">
        <v>0</v>
      </c>
      <c r="H246" s="14">
        <v>114</v>
      </c>
    </row>
    <row r="247" spans="1:8" x14ac:dyDescent="0.25">
      <c r="A247" s="328"/>
      <c r="B247" s="11"/>
      <c r="C247" s="11"/>
      <c r="D247" s="57"/>
      <c r="E247" s="15" t="s">
        <v>34</v>
      </c>
      <c r="F247" s="16">
        <v>4615300</v>
      </c>
      <c r="G247" s="17">
        <v>0</v>
      </c>
      <c r="H247" s="17">
        <v>0</v>
      </c>
    </row>
    <row r="248" spans="1:8" x14ac:dyDescent="0.25">
      <c r="A248" s="328"/>
      <c r="B248" s="11"/>
      <c r="C248" s="11"/>
      <c r="D248" s="57"/>
      <c r="E248" s="15" t="s">
        <v>35</v>
      </c>
      <c r="F248" s="16">
        <v>148100</v>
      </c>
      <c r="G248" s="17">
        <v>0</v>
      </c>
      <c r="H248" s="17">
        <v>0</v>
      </c>
    </row>
    <row r="249" spans="1:8" x14ac:dyDescent="0.25">
      <c r="A249" s="328"/>
      <c r="B249" s="11"/>
      <c r="C249" s="11"/>
      <c r="D249" s="57"/>
      <c r="E249" s="15" t="s">
        <v>22</v>
      </c>
      <c r="F249" s="16">
        <v>784653</v>
      </c>
      <c r="G249" s="17">
        <v>0</v>
      </c>
      <c r="H249" s="17">
        <v>0</v>
      </c>
    </row>
    <row r="250" spans="1:8" x14ac:dyDescent="0.25">
      <c r="A250" s="329"/>
      <c r="B250" s="11"/>
      <c r="C250" s="11"/>
      <c r="D250" s="57"/>
      <c r="E250" s="15" t="s">
        <v>23</v>
      </c>
      <c r="F250" s="16">
        <v>27961</v>
      </c>
      <c r="G250" s="17">
        <v>0</v>
      </c>
      <c r="H250" s="17">
        <v>114</v>
      </c>
    </row>
    <row r="251" spans="1:8" ht="31.5" x14ac:dyDescent="0.25">
      <c r="A251" s="327">
        <v>83</v>
      </c>
      <c r="B251" s="11">
        <v>75</v>
      </c>
      <c r="C251" s="11">
        <v>4000</v>
      </c>
      <c r="D251" s="57" t="s">
        <v>106</v>
      </c>
      <c r="E251" s="12" t="s">
        <v>21</v>
      </c>
      <c r="F251" s="13">
        <v>1342873</v>
      </c>
      <c r="G251" s="14">
        <v>0</v>
      </c>
      <c r="H251" s="14">
        <v>0</v>
      </c>
    </row>
    <row r="252" spans="1:8" x14ac:dyDescent="0.25">
      <c r="A252" s="328"/>
      <c r="B252" s="11"/>
      <c r="C252" s="11"/>
      <c r="D252" s="57"/>
      <c r="E252" s="15" t="s">
        <v>34</v>
      </c>
      <c r="F252" s="16">
        <v>1223195</v>
      </c>
      <c r="G252" s="17">
        <v>0</v>
      </c>
      <c r="H252" s="17">
        <v>0</v>
      </c>
    </row>
    <row r="253" spans="1:8" x14ac:dyDescent="0.25">
      <c r="A253" s="329"/>
      <c r="B253" s="11"/>
      <c r="C253" s="11"/>
      <c r="D253" s="57"/>
      <c r="E253" s="15" t="s">
        <v>22</v>
      </c>
      <c r="F253" s="16">
        <v>119678</v>
      </c>
      <c r="G253" s="17">
        <v>0</v>
      </c>
      <c r="H253" s="17">
        <v>0</v>
      </c>
    </row>
    <row r="254" spans="1:8" x14ac:dyDescent="0.25">
      <c r="A254" s="327">
        <v>84</v>
      </c>
      <c r="B254" s="11">
        <v>75</v>
      </c>
      <c r="C254" s="11">
        <v>962</v>
      </c>
      <c r="D254" s="57" t="s">
        <v>107</v>
      </c>
      <c r="E254" s="12" t="s">
        <v>21</v>
      </c>
      <c r="F254" s="13">
        <v>2832160</v>
      </c>
      <c r="G254" s="14">
        <v>0</v>
      </c>
      <c r="H254" s="14">
        <v>0</v>
      </c>
    </row>
    <row r="255" spans="1:8" x14ac:dyDescent="0.25">
      <c r="A255" s="328"/>
      <c r="B255" s="11"/>
      <c r="C255" s="11"/>
      <c r="D255" s="57"/>
      <c r="E255" s="15" t="s">
        <v>35</v>
      </c>
      <c r="F255" s="16">
        <v>2152368</v>
      </c>
      <c r="G255" s="17">
        <v>0</v>
      </c>
      <c r="H255" s="17">
        <v>0</v>
      </c>
    </row>
    <row r="256" spans="1:8" x14ac:dyDescent="0.25">
      <c r="A256" s="328"/>
      <c r="B256" s="11"/>
      <c r="C256" s="11"/>
      <c r="D256" s="57"/>
      <c r="E256" s="15" t="s">
        <v>22</v>
      </c>
      <c r="F256" s="16">
        <v>671182</v>
      </c>
      <c r="G256" s="17">
        <v>0</v>
      </c>
      <c r="H256" s="17">
        <v>0</v>
      </c>
    </row>
    <row r="257" spans="1:8" x14ac:dyDescent="0.25">
      <c r="A257" s="329"/>
      <c r="B257" s="11"/>
      <c r="C257" s="11"/>
      <c r="D257" s="57"/>
      <c r="E257" s="15" t="s">
        <v>23</v>
      </c>
      <c r="F257" s="16">
        <v>8610</v>
      </c>
      <c r="G257" s="17">
        <v>0</v>
      </c>
      <c r="H257" s="17">
        <v>0</v>
      </c>
    </row>
    <row r="258" spans="1:8" x14ac:dyDescent="0.25">
      <c r="A258" s="327">
        <v>85</v>
      </c>
      <c r="B258" s="11">
        <v>87</v>
      </c>
      <c r="C258" s="11">
        <v>933</v>
      </c>
      <c r="D258" s="57" t="s">
        <v>108</v>
      </c>
      <c r="E258" s="12" t="s">
        <v>21</v>
      </c>
      <c r="F258" s="13">
        <v>238042</v>
      </c>
      <c r="G258" s="14">
        <v>0</v>
      </c>
      <c r="H258" s="14">
        <v>0</v>
      </c>
    </row>
    <row r="259" spans="1:8" x14ac:dyDescent="0.25">
      <c r="A259" s="329"/>
      <c r="B259" s="11"/>
      <c r="C259" s="11"/>
      <c r="D259" s="57"/>
      <c r="E259" s="15" t="s">
        <v>22</v>
      </c>
      <c r="F259" s="16">
        <v>238042</v>
      </c>
      <c r="G259" s="17">
        <v>0</v>
      </c>
      <c r="H259" s="17">
        <v>0</v>
      </c>
    </row>
    <row r="260" spans="1:8" ht="31.5" x14ac:dyDescent="0.25">
      <c r="A260" s="327">
        <v>86</v>
      </c>
      <c r="B260" s="11">
        <v>31</v>
      </c>
      <c r="C260" s="11" t="s">
        <v>110</v>
      </c>
      <c r="D260" s="57" t="s">
        <v>111</v>
      </c>
      <c r="E260" s="12" t="s">
        <v>21</v>
      </c>
      <c r="F260" s="13">
        <f>F265+F264+F263+F261+F262</f>
        <v>872998075</v>
      </c>
      <c r="G260" s="13">
        <f t="shared" ref="G260:H260" si="0">G265+G264+G263+G261</f>
        <v>6033</v>
      </c>
      <c r="H260" s="13">
        <f t="shared" si="0"/>
        <v>155047756</v>
      </c>
    </row>
    <row r="261" spans="1:8" x14ac:dyDescent="0.25">
      <c r="A261" s="328"/>
      <c r="B261" s="11"/>
      <c r="C261" s="11"/>
      <c r="D261" s="57"/>
      <c r="E261" s="15" t="s">
        <v>34</v>
      </c>
      <c r="F261" s="16">
        <f>462756946-F262</f>
        <v>461641067</v>
      </c>
      <c r="G261" s="16">
        <v>5217</v>
      </c>
      <c r="H261" s="16">
        <v>1354806</v>
      </c>
    </row>
    <row r="262" spans="1:8" s="129" customFormat="1" x14ac:dyDescent="0.25">
      <c r="A262" s="328"/>
      <c r="B262" s="11"/>
      <c r="C262" s="11"/>
      <c r="D262" s="57"/>
      <c r="E262" s="15" t="s">
        <v>131</v>
      </c>
      <c r="F262" s="16">
        <v>1115879</v>
      </c>
      <c r="G262" s="16"/>
      <c r="H262" s="16"/>
    </row>
    <row r="263" spans="1:8" x14ac:dyDescent="0.25">
      <c r="A263" s="328"/>
      <c r="B263" s="11"/>
      <c r="C263" s="11"/>
      <c r="D263" s="57"/>
      <c r="E263" s="15" t="s">
        <v>35</v>
      </c>
      <c r="F263" s="16">
        <v>63658601</v>
      </c>
      <c r="G263" s="16">
        <v>786</v>
      </c>
      <c r="H263" s="16">
        <v>82164</v>
      </c>
    </row>
    <row r="264" spans="1:8" x14ac:dyDescent="0.25">
      <c r="A264" s="328"/>
      <c r="B264" s="11"/>
      <c r="C264" s="11"/>
      <c r="D264" s="57"/>
      <c r="E264" s="15" t="s">
        <v>22</v>
      </c>
      <c r="F264" s="16">
        <v>154619675</v>
      </c>
      <c r="G264" s="16">
        <v>30</v>
      </c>
      <c r="H264" s="16">
        <v>10349657</v>
      </c>
    </row>
    <row r="265" spans="1:8" x14ac:dyDescent="0.25">
      <c r="A265" s="329"/>
      <c r="B265" s="11"/>
      <c r="C265" s="11"/>
      <c r="D265" s="57"/>
      <c r="E265" s="15" t="s">
        <v>23</v>
      </c>
      <c r="F265" s="16">
        <v>191962853</v>
      </c>
      <c r="G265" s="16"/>
      <c r="H265" s="16">
        <v>143261129</v>
      </c>
    </row>
    <row r="266" spans="1:8" x14ac:dyDescent="0.25">
      <c r="A266" s="327">
        <v>87</v>
      </c>
      <c r="B266" s="11">
        <v>31</v>
      </c>
      <c r="C266" s="11">
        <v>2363</v>
      </c>
      <c r="D266" s="57" t="s">
        <v>112</v>
      </c>
      <c r="E266" s="12" t="s">
        <v>21</v>
      </c>
      <c r="F266" s="13">
        <f>F269+F268+F267</f>
        <v>111225909</v>
      </c>
      <c r="G266" s="13">
        <f t="shared" ref="G266:H266" si="1">G269+G268+G267</f>
        <v>10</v>
      </c>
      <c r="H266" s="13">
        <f t="shared" si="1"/>
        <v>44208475</v>
      </c>
    </row>
    <row r="267" spans="1:8" x14ac:dyDescent="0.25">
      <c r="A267" s="328"/>
      <c r="B267" s="11"/>
      <c r="C267" s="11"/>
      <c r="D267" s="11"/>
      <c r="E267" s="15" t="s">
        <v>35</v>
      </c>
      <c r="F267" s="16">
        <v>7863644</v>
      </c>
      <c r="G267" s="16">
        <v>10</v>
      </c>
      <c r="H267" s="16"/>
    </row>
    <row r="268" spans="1:8" x14ac:dyDescent="0.25">
      <c r="A268" s="328"/>
      <c r="B268" s="11"/>
      <c r="C268" s="11"/>
      <c r="D268" s="11"/>
      <c r="E268" s="15" t="s">
        <v>22</v>
      </c>
      <c r="F268" s="16">
        <v>41011666</v>
      </c>
      <c r="G268" s="16"/>
      <c r="H268" s="16"/>
    </row>
    <row r="269" spans="1:8" x14ac:dyDescent="0.25">
      <c r="A269" s="328"/>
      <c r="B269" s="20"/>
      <c r="C269" s="20"/>
      <c r="D269" s="11"/>
      <c r="E269" s="15" t="s">
        <v>23</v>
      </c>
      <c r="F269" s="16">
        <v>62350599</v>
      </c>
      <c r="G269" s="16"/>
      <c r="H269" s="16">
        <v>44208475</v>
      </c>
    </row>
    <row r="270" spans="1:8" ht="15.75" customHeight="1" x14ac:dyDescent="0.25">
      <c r="A270" s="322"/>
      <c r="B270" s="21"/>
      <c r="C270" s="22"/>
      <c r="D270" s="19" t="s">
        <v>109</v>
      </c>
      <c r="E270" s="12" t="s">
        <v>21</v>
      </c>
      <c r="F270" s="13">
        <f>F275+F274+F273+F271+F272</f>
        <v>1287576810</v>
      </c>
      <c r="G270" s="13">
        <f>G275+G274+G273+G271+G272</f>
        <v>32113</v>
      </c>
      <c r="H270" s="13">
        <f t="shared" ref="H270" si="2">H275+H274+H273+H271</f>
        <v>264690008</v>
      </c>
    </row>
    <row r="271" spans="1:8" x14ac:dyDescent="0.25">
      <c r="A271" s="323"/>
      <c r="B271" s="23"/>
      <c r="C271" s="23"/>
      <c r="D271" s="18"/>
      <c r="E271" s="15" t="s">
        <v>34</v>
      </c>
      <c r="F271" s="16">
        <f>F261+F252+F247+F244+F224+F220+F207+F187+F176+F145+F138+F133+F126+F117+F112+F98+F87+F74+F59+F51+F41+F33</f>
        <v>549791260</v>
      </c>
      <c r="G271" s="16">
        <f t="shared" ref="G271:H271" si="3">G261+G252+G247+G244+G224+G220+G207+G187+G176+G145+G138+G133+G126+G117+G112+G98+G87+G74+G59+G51+G41+G33</f>
        <v>15824</v>
      </c>
      <c r="H271" s="16">
        <f t="shared" si="3"/>
        <v>1354806</v>
      </c>
    </row>
    <row r="272" spans="1:8" s="129" customFormat="1" x14ac:dyDescent="0.25">
      <c r="A272" s="323"/>
      <c r="B272" s="23"/>
      <c r="C272" s="23"/>
      <c r="D272" s="18"/>
      <c r="E272" s="15" t="s">
        <v>131</v>
      </c>
      <c r="F272" s="16">
        <v>1115879</v>
      </c>
      <c r="G272" s="16">
        <v>2339</v>
      </c>
      <c r="H272" s="16"/>
    </row>
    <row r="273" spans="1:8" x14ac:dyDescent="0.25">
      <c r="A273" s="323"/>
      <c r="B273" s="23"/>
      <c r="C273" s="23"/>
      <c r="D273" s="18"/>
      <c r="E273" s="15" t="s">
        <v>35</v>
      </c>
      <c r="F273" s="16">
        <f>F267+F263+F255+F248+F232+F225+F218+F214+F188+F182+F153+F146+F134+F121+F113+F109+F65+F45+F34</f>
        <v>103260612</v>
      </c>
      <c r="G273" s="16">
        <f t="shared" ref="G273:H273" si="4">G267+G263+G255+G248+G232+G225+G218+G214+G188+G182+G153+G146+G134+G121+G113+G109+G65+G45+G34</f>
        <v>796</v>
      </c>
      <c r="H273" s="16">
        <f t="shared" si="4"/>
        <v>105780</v>
      </c>
    </row>
    <row r="274" spans="1:8" x14ac:dyDescent="0.25">
      <c r="A274" s="323"/>
      <c r="B274" s="23"/>
      <c r="C274" s="23"/>
      <c r="D274" s="18"/>
      <c r="E274" s="15" t="s">
        <v>22</v>
      </c>
      <c r="F274" s="16">
        <f>F268+F264+F259+F256+F253+F249+F241+F238+F235+F229+F226+F221+F215+F211+F205+F202+F199+F197+F194+F192+F189+F184+F179+F177+F173+F170+F167+F164+F162+F160+F157+F154+F150+F147+F142+F139+F135+F130+F127+F123+F118+F114+F110+F106+F104+F99+F96+F94+F92+F90+F88+F84+F82+F79+F76+F72+F69+F66+F62+F60+F57+F54+F52+F48+F46+F42+F38+F35+F31+F28+F25+F22+F20+F17+F15+F12+F7</f>
        <v>285752187</v>
      </c>
      <c r="G274" s="16">
        <f t="shared" ref="G274:H274" si="5">G268+G264+G259+G256+G253+G249+G241+G238+G235+G229+G226+G221+G215+G211+G205+G202+G199+G197+G194+G192+G189+G184+G179+G177+G173+G170+G167+G164+G162+G160+G157+G154+G150+G147+G142+G139+G135+G130+G127+G123+G118+G114+G110+G106+G104+G99+G96+G94+G92+G90+G88+G84+G82+G79+G76+G72+G69+G66+G62+G60+G57+G54+G52+G48+G46+G42+G38+G35+G31+G28+G25+G22+G20+G17+G15+G12+G7</f>
        <v>3609</v>
      </c>
      <c r="H274" s="16">
        <f t="shared" si="5"/>
        <v>11702943</v>
      </c>
    </row>
    <row r="275" spans="1:8" x14ac:dyDescent="0.25">
      <c r="A275" s="324"/>
      <c r="B275" s="23"/>
      <c r="C275" s="23"/>
      <c r="D275" s="18"/>
      <c r="E275" s="15" t="s">
        <v>23</v>
      </c>
      <c r="F275" s="16">
        <f>F269+F265+F257+F250+F245+F242+F239+F236+F233+F230+F227+F222+F216+F212+F209+F203+F200+F195+F190+F185+F180+F174+F171+F168+F165+F158+F155+F151+F148+F143+F140+F136+F131+F128+F124+F119+F115+F107+F102+F100+F85+F80+F77+F70+F67+F63+F55+F49+F43+F39+F36+F29+F26+F23+F18+F13+F10+F8</f>
        <v>347656872</v>
      </c>
      <c r="G275" s="16">
        <f t="shared" ref="G275:H275" si="6">G269+G265+G257+G250+G245+G242+G239+G236+G233+G230+G227+G222+G216+G212+G209+G203+G200+G195+G190+G185+G180+G174+G171+G168+G165+G158+G155+G151+G148+G143+G140+G136+G131+G128+G124+G119+G115+G107+G102+G100+G85+G80+G77+G70+G67+G63+G55+G49+G43+G39+G36+G29+G26+G23+G18+G13+G10+G8</f>
        <v>9545</v>
      </c>
      <c r="H275" s="16">
        <f t="shared" si="6"/>
        <v>251526479</v>
      </c>
    </row>
  </sheetData>
  <autoFilter ref="A5:H275"/>
  <mergeCells count="91">
    <mergeCell ref="A6:A8"/>
    <mergeCell ref="A9:A10"/>
    <mergeCell ref="A11:A13"/>
    <mergeCell ref="A14:A15"/>
    <mergeCell ref="A16:A18"/>
    <mergeCell ref="A53:A55"/>
    <mergeCell ref="A19:A20"/>
    <mergeCell ref="A21:A23"/>
    <mergeCell ref="A24:A26"/>
    <mergeCell ref="A27:A29"/>
    <mergeCell ref="A30:A31"/>
    <mergeCell ref="A32:A36"/>
    <mergeCell ref="A37:A39"/>
    <mergeCell ref="A40:A43"/>
    <mergeCell ref="A44:A46"/>
    <mergeCell ref="A47:A49"/>
    <mergeCell ref="A50:A52"/>
    <mergeCell ref="A86:A88"/>
    <mergeCell ref="A56:A57"/>
    <mergeCell ref="A58:A60"/>
    <mergeCell ref="A61:A63"/>
    <mergeCell ref="A64:A67"/>
    <mergeCell ref="A68:A70"/>
    <mergeCell ref="A71:A72"/>
    <mergeCell ref="A73:A74"/>
    <mergeCell ref="A75:A77"/>
    <mergeCell ref="A78:A80"/>
    <mergeCell ref="A81:A82"/>
    <mergeCell ref="A83:A85"/>
    <mergeCell ref="A120:A121"/>
    <mergeCell ref="A89:A90"/>
    <mergeCell ref="A91:A92"/>
    <mergeCell ref="A93:A94"/>
    <mergeCell ref="A95:A96"/>
    <mergeCell ref="A97:A100"/>
    <mergeCell ref="A101:A102"/>
    <mergeCell ref="A103:A104"/>
    <mergeCell ref="A105:A107"/>
    <mergeCell ref="A108:A110"/>
    <mergeCell ref="A111:A115"/>
    <mergeCell ref="A116:A119"/>
    <mergeCell ref="A161:A162"/>
    <mergeCell ref="A122:A124"/>
    <mergeCell ref="A125:A128"/>
    <mergeCell ref="A129:A131"/>
    <mergeCell ref="A132:A136"/>
    <mergeCell ref="A137:A140"/>
    <mergeCell ref="A141:A143"/>
    <mergeCell ref="A144:A148"/>
    <mergeCell ref="A149:A151"/>
    <mergeCell ref="A152:A155"/>
    <mergeCell ref="A156:A158"/>
    <mergeCell ref="A159:A160"/>
    <mergeCell ref="A196:A197"/>
    <mergeCell ref="A163:A165"/>
    <mergeCell ref="A166:A168"/>
    <mergeCell ref="A169:A171"/>
    <mergeCell ref="A172:A174"/>
    <mergeCell ref="A175:A177"/>
    <mergeCell ref="A178:A180"/>
    <mergeCell ref="A181:A182"/>
    <mergeCell ref="A183:A185"/>
    <mergeCell ref="A186:A190"/>
    <mergeCell ref="A191:A192"/>
    <mergeCell ref="A193:A195"/>
    <mergeCell ref="A223:A227"/>
    <mergeCell ref="A198:A200"/>
    <mergeCell ref="A201:A203"/>
    <mergeCell ref="A204:A205"/>
    <mergeCell ref="A206:A207"/>
    <mergeCell ref="A208:A209"/>
    <mergeCell ref="A210:A212"/>
    <mergeCell ref="A213:A216"/>
    <mergeCell ref="A217:A218"/>
    <mergeCell ref="A219:A222"/>
    <mergeCell ref="A270:A275"/>
    <mergeCell ref="A1:H1"/>
    <mergeCell ref="A2:H2"/>
    <mergeCell ref="A3:H3"/>
    <mergeCell ref="A260:A265"/>
    <mergeCell ref="A246:A250"/>
    <mergeCell ref="A251:A253"/>
    <mergeCell ref="A254:A257"/>
    <mergeCell ref="A258:A259"/>
    <mergeCell ref="A266:A269"/>
    <mergeCell ref="A228:A230"/>
    <mergeCell ref="A231:A233"/>
    <mergeCell ref="A234:A236"/>
    <mergeCell ref="A237:A239"/>
    <mergeCell ref="A240:A242"/>
    <mergeCell ref="A243:A245"/>
  </mergeCells>
  <pageMargins left="0" right="0" top="0" bottom="0" header="0.51181102362204722" footer="0.51181102362204722"/>
  <pageSetup paperSize="9" scale="75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workbookViewId="0">
      <selection activeCell="E224" sqref="E224"/>
    </sheetView>
  </sheetViews>
  <sheetFormatPr defaultRowHeight="15" x14ac:dyDescent="0.25"/>
  <cols>
    <col min="1" max="1" width="6.85546875" style="58" customWidth="1"/>
    <col min="2" max="2" width="8" style="61" customWidth="1"/>
    <col min="3" max="3" width="12.28515625" style="61" bestFit="1" customWidth="1"/>
    <col min="4" max="4" width="40.85546875" style="58" customWidth="1"/>
    <col min="5" max="5" width="12.28515625" style="58" customWidth="1"/>
    <col min="6" max="6" width="15.42578125" style="58" customWidth="1"/>
    <col min="7" max="8" width="12.28515625" style="58" customWidth="1"/>
    <col min="9" max="16384" width="9.140625" style="58"/>
  </cols>
  <sheetData>
    <row r="1" spans="1:9" x14ac:dyDescent="0.25">
      <c r="A1" s="66"/>
      <c r="B1" s="67"/>
      <c r="C1" s="67"/>
      <c r="D1" s="68"/>
      <c r="E1" s="68"/>
      <c r="F1" s="68"/>
      <c r="G1" s="68"/>
      <c r="H1" s="68"/>
      <c r="I1" s="68"/>
    </row>
    <row r="2" spans="1:9" ht="18" customHeight="1" x14ac:dyDescent="0.25">
      <c r="A2" s="333" t="s">
        <v>0</v>
      </c>
      <c r="B2" s="334"/>
      <c r="C2" s="334"/>
      <c r="D2" s="334"/>
      <c r="E2" s="334"/>
      <c r="F2" s="334"/>
      <c r="G2" s="334"/>
      <c r="H2" s="334"/>
      <c r="I2" s="68"/>
    </row>
    <row r="3" spans="1:9" ht="18" customHeight="1" x14ac:dyDescent="0.25">
      <c r="A3" s="333" t="s">
        <v>1</v>
      </c>
      <c r="B3" s="334"/>
      <c r="C3" s="334"/>
      <c r="D3" s="334"/>
      <c r="E3" s="334"/>
      <c r="F3" s="334"/>
      <c r="G3" s="334"/>
      <c r="H3" s="334"/>
      <c r="I3" s="68"/>
    </row>
    <row r="4" spans="1:9" ht="18" customHeight="1" x14ac:dyDescent="0.25">
      <c r="A4" s="333" t="s">
        <v>121</v>
      </c>
      <c r="B4" s="334"/>
      <c r="C4" s="334"/>
      <c r="D4" s="334"/>
      <c r="E4" s="334"/>
      <c r="F4" s="334"/>
      <c r="G4" s="334"/>
      <c r="H4" s="334"/>
      <c r="I4" s="68"/>
    </row>
    <row r="5" spans="1:9" x14ac:dyDescent="0.25">
      <c r="A5" s="66"/>
      <c r="B5" s="67"/>
      <c r="C5" s="67"/>
      <c r="D5" s="68"/>
      <c r="E5" s="68"/>
      <c r="F5" s="68"/>
      <c r="G5" s="68"/>
      <c r="H5" s="68"/>
      <c r="I5" s="68"/>
    </row>
    <row r="6" spans="1:9" x14ac:dyDescent="0.25">
      <c r="A6" s="66"/>
      <c r="B6" s="67"/>
      <c r="C6" s="67"/>
      <c r="D6" s="68"/>
      <c r="E6" s="68"/>
      <c r="F6" s="68"/>
      <c r="G6" s="68"/>
      <c r="H6" s="68"/>
      <c r="I6" s="68"/>
    </row>
    <row r="7" spans="1:9" ht="42.75" x14ac:dyDescent="0.25">
      <c r="A7" s="69" t="s">
        <v>3</v>
      </c>
      <c r="B7" s="70" t="s">
        <v>4</v>
      </c>
      <c r="C7" s="70" t="s">
        <v>5</v>
      </c>
      <c r="D7" s="69" t="s">
        <v>6</v>
      </c>
      <c r="E7" s="69" t="s">
        <v>7</v>
      </c>
      <c r="F7" s="69" t="s">
        <v>8</v>
      </c>
      <c r="G7" s="69" t="s">
        <v>9</v>
      </c>
      <c r="H7" s="69" t="s">
        <v>10</v>
      </c>
      <c r="I7" s="68"/>
    </row>
    <row r="8" spans="1:9" x14ac:dyDescent="0.25">
      <c r="A8" s="69" t="s">
        <v>11</v>
      </c>
      <c r="B8" s="70" t="s">
        <v>12</v>
      </c>
      <c r="C8" s="70" t="s">
        <v>13</v>
      </c>
      <c r="D8" s="69" t="s">
        <v>14</v>
      </c>
      <c r="E8" s="69" t="s">
        <v>15</v>
      </c>
      <c r="F8" s="69" t="s">
        <v>16</v>
      </c>
      <c r="G8" s="69" t="s">
        <v>17</v>
      </c>
      <c r="H8" s="69" t="s">
        <v>18</v>
      </c>
      <c r="I8" s="68"/>
    </row>
    <row r="9" spans="1:9" ht="30" x14ac:dyDescent="0.25">
      <c r="A9" s="330">
        <v>1</v>
      </c>
      <c r="B9" s="71">
        <v>11</v>
      </c>
      <c r="C9" s="71">
        <v>2303</v>
      </c>
      <c r="D9" s="72" t="s">
        <v>20</v>
      </c>
      <c r="E9" s="73" t="s">
        <v>21</v>
      </c>
      <c r="F9" s="74">
        <v>1166219</v>
      </c>
      <c r="G9" s="75">
        <v>0</v>
      </c>
      <c r="H9" s="74">
        <v>26835</v>
      </c>
      <c r="I9" s="68"/>
    </row>
    <row r="10" spans="1:9" x14ac:dyDescent="0.25">
      <c r="A10" s="331"/>
      <c r="B10" s="71"/>
      <c r="C10" s="71"/>
      <c r="D10" s="72"/>
      <c r="E10" s="76" t="s">
        <v>22</v>
      </c>
      <c r="F10" s="77">
        <v>981606</v>
      </c>
      <c r="G10" s="78">
        <v>0</v>
      </c>
      <c r="H10" s="78">
        <v>0</v>
      </c>
      <c r="I10" s="68"/>
    </row>
    <row r="11" spans="1:9" x14ac:dyDescent="0.25">
      <c r="A11" s="332"/>
      <c r="B11" s="71"/>
      <c r="C11" s="71"/>
      <c r="D11" s="72"/>
      <c r="E11" s="76" t="s">
        <v>23</v>
      </c>
      <c r="F11" s="77">
        <v>184613</v>
      </c>
      <c r="G11" s="78">
        <v>0</v>
      </c>
      <c r="H11" s="77">
        <v>26835</v>
      </c>
      <c r="I11" s="68"/>
    </row>
    <row r="12" spans="1:9" x14ac:dyDescent="0.25">
      <c r="A12" s="330">
        <v>2</v>
      </c>
      <c r="B12" s="71">
        <v>11</v>
      </c>
      <c r="C12" s="71">
        <v>4291</v>
      </c>
      <c r="D12" s="72" t="s">
        <v>24</v>
      </c>
      <c r="E12" s="73" t="s">
        <v>21</v>
      </c>
      <c r="F12" s="74">
        <v>8087</v>
      </c>
      <c r="G12" s="75">
        <v>0</v>
      </c>
      <c r="H12" s="75">
        <v>0</v>
      </c>
      <c r="I12" s="68"/>
    </row>
    <row r="13" spans="1:9" x14ac:dyDescent="0.25">
      <c r="A13" s="332"/>
      <c r="B13" s="71"/>
      <c r="C13" s="71"/>
      <c r="D13" s="72"/>
      <c r="E13" s="76" t="s">
        <v>23</v>
      </c>
      <c r="F13" s="77">
        <v>8087</v>
      </c>
      <c r="G13" s="78">
        <v>0</v>
      </c>
      <c r="H13" s="78">
        <v>0</v>
      </c>
      <c r="I13" s="68"/>
    </row>
    <row r="14" spans="1:9" ht="30" x14ac:dyDescent="0.25">
      <c r="A14" s="330">
        <v>3</v>
      </c>
      <c r="B14" s="71">
        <v>13</v>
      </c>
      <c r="C14" s="71">
        <v>4279</v>
      </c>
      <c r="D14" s="72" t="s">
        <v>25</v>
      </c>
      <c r="E14" s="73" t="s">
        <v>21</v>
      </c>
      <c r="F14" s="74">
        <v>4854688</v>
      </c>
      <c r="G14" s="75">
        <v>0</v>
      </c>
      <c r="H14" s="74">
        <v>2397299</v>
      </c>
      <c r="I14" s="68"/>
    </row>
    <row r="15" spans="1:9" x14ac:dyDescent="0.25">
      <c r="A15" s="331"/>
      <c r="B15" s="71"/>
      <c r="C15" s="71"/>
      <c r="D15" s="72"/>
      <c r="E15" s="76" t="s">
        <v>22</v>
      </c>
      <c r="F15" s="77">
        <v>2006131</v>
      </c>
      <c r="G15" s="78">
        <v>0</v>
      </c>
      <c r="H15" s="77">
        <v>484042</v>
      </c>
      <c r="I15" s="68"/>
    </row>
    <row r="16" spans="1:9" x14ac:dyDescent="0.25">
      <c r="A16" s="332"/>
      <c r="B16" s="71"/>
      <c r="C16" s="71"/>
      <c r="D16" s="72"/>
      <c r="E16" s="76" t="s">
        <v>23</v>
      </c>
      <c r="F16" s="77">
        <v>2848557</v>
      </c>
      <c r="G16" s="78">
        <v>0</v>
      </c>
      <c r="H16" s="77">
        <v>1913257</v>
      </c>
      <c r="I16" s="68"/>
    </row>
    <row r="17" spans="1:9" x14ac:dyDescent="0.25">
      <c r="A17" s="330">
        <v>4</v>
      </c>
      <c r="B17" s="71">
        <v>13</v>
      </c>
      <c r="C17" s="71">
        <v>4280</v>
      </c>
      <c r="D17" s="72" t="s">
        <v>26</v>
      </c>
      <c r="E17" s="73" t="s">
        <v>21</v>
      </c>
      <c r="F17" s="74">
        <v>58752</v>
      </c>
      <c r="G17" s="75">
        <v>0</v>
      </c>
      <c r="H17" s="75">
        <v>0</v>
      </c>
      <c r="I17" s="68"/>
    </row>
    <row r="18" spans="1:9" x14ac:dyDescent="0.25">
      <c r="A18" s="332"/>
      <c r="B18" s="71"/>
      <c r="C18" s="71"/>
      <c r="D18" s="72"/>
      <c r="E18" s="76" t="s">
        <v>22</v>
      </c>
      <c r="F18" s="77">
        <v>58752</v>
      </c>
      <c r="G18" s="78">
        <v>0</v>
      </c>
      <c r="H18" s="78">
        <v>0</v>
      </c>
      <c r="I18" s="68"/>
    </row>
    <row r="19" spans="1:9" x14ac:dyDescent="0.25">
      <c r="A19" s="330">
        <v>5</v>
      </c>
      <c r="B19" s="71">
        <v>13</v>
      </c>
      <c r="C19" s="71">
        <v>4281</v>
      </c>
      <c r="D19" s="72" t="s">
        <v>27</v>
      </c>
      <c r="E19" s="73" t="s">
        <v>21</v>
      </c>
      <c r="F19" s="74">
        <v>94510</v>
      </c>
      <c r="G19" s="75">
        <v>0</v>
      </c>
      <c r="H19" s="75">
        <v>0</v>
      </c>
      <c r="I19" s="68"/>
    </row>
    <row r="20" spans="1:9" x14ac:dyDescent="0.25">
      <c r="A20" s="331"/>
      <c r="B20" s="71"/>
      <c r="C20" s="71"/>
      <c r="D20" s="72"/>
      <c r="E20" s="76" t="s">
        <v>22</v>
      </c>
      <c r="F20" s="77">
        <v>89004</v>
      </c>
      <c r="G20" s="78">
        <v>0</v>
      </c>
      <c r="H20" s="78">
        <v>0</v>
      </c>
      <c r="I20" s="68"/>
    </row>
    <row r="21" spans="1:9" x14ac:dyDescent="0.25">
      <c r="A21" s="332"/>
      <c r="B21" s="71"/>
      <c r="C21" s="71"/>
      <c r="D21" s="72"/>
      <c r="E21" s="76" t="s">
        <v>23</v>
      </c>
      <c r="F21" s="77">
        <v>5506</v>
      </c>
      <c r="G21" s="78">
        <v>0</v>
      </c>
      <c r="H21" s="78">
        <v>0</v>
      </c>
      <c r="I21" s="68"/>
    </row>
    <row r="22" spans="1:9" x14ac:dyDescent="0.25">
      <c r="A22" s="330">
        <v>6</v>
      </c>
      <c r="B22" s="71">
        <v>13</v>
      </c>
      <c r="C22" s="71">
        <v>4282</v>
      </c>
      <c r="D22" s="72" t="s">
        <v>28</v>
      </c>
      <c r="E22" s="73" t="s">
        <v>21</v>
      </c>
      <c r="F22" s="74">
        <v>445446</v>
      </c>
      <c r="G22" s="75">
        <v>0</v>
      </c>
      <c r="H22" s="74">
        <v>422834</v>
      </c>
      <c r="I22" s="68"/>
    </row>
    <row r="23" spans="1:9" x14ac:dyDescent="0.25">
      <c r="A23" s="332"/>
      <c r="B23" s="71"/>
      <c r="C23" s="71"/>
      <c r="D23" s="72"/>
      <c r="E23" s="76" t="s">
        <v>22</v>
      </c>
      <c r="F23" s="77">
        <v>445446</v>
      </c>
      <c r="G23" s="78">
        <v>0</v>
      </c>
      <c r="H23" s="77">
        <v>422834</v>
      </c>
      <c r="I23" s="68"/>
    </row>
    <row r="24" spans="1:9" x14ac:dyDescent="0.25">
      <c r="A24" s="330">
        <v>7</v>
      </c>
      <c r="B24" s="71">
        <v>13</v>
      </c>
      <c r="C24" s="71">
        <v>4283</v>
      </c>
      <c r="D24" s="72" t="s">
        <v>122</v>
      </c>
      <c r="E24" s="73" t="s">
        <v>21</v>
      </c>
      <c r="F24" s="74">
        <v>99505</v>
      </c>
      <c r="G24" s="75">
        <v>0</v>
      </c>
      <c r="H24" s="74">
        <v>87805</v>
      </c>
      <c r="I24" s="68"/>
    </row>
    <row r="25" spans="1:9" x14ac:dyDescent="0.25">
      <c r="A25" s="331"/>
      <c r="B25" s="71"/>
      <c r="C25" s="71"/>
      <c r="D25" s="72"/>
      <c r="E25" s="76" t="s">
        <v>22</v>
      </c>
      <c r="F25" s="77">
        <v>11700</v>
      </c>
      <c r="G25" s="78">
        <v>0</v>
      </c>
      <c r="H25" s="78">
        <v>0</v>
      </c>
      <c r="I25" s="68"/>
    </row>
    <row r="26" spans="1:9" x14ac:dyDescent="0.25">
      <c r="A26" s="332"/>
      <c r="B26" s="71"/>
      <c r="C26" s="71"/>
      <c r="D26" s="72"/>
      <c r="E26" s="76" t="s">
        <v>23</v>
      </c>
      <c r="F26" s="77">
        <v>87805</v>
      </c>
      <c r="G26" s="78">
        <v>0</v>
      </c>
      <c r="H26" s="77">
        <v>87805</v>
      </c>
      <c r="I26" s="68"/>
    </row>
    <row r="27" spans="1:9" x14ac:dyDescent="0.25">
      <c r="A27" s="330">
        <v>8</v>
      </c>
      <c r="B27" s="71">
        <v>14</v>
      </c>
      <c r="C27" s="71">
        <v>4269</v>
      </c>
      <c r="D27" s="72" t="s">
        <v>30</v>
      </c>
      <c r="E27" s="73" t="s">
        <v>21</v>
      </c>
      <c r="F27" s="74">
        <v>1346768</v>
      </c>
      <c r="G27" s="75">
        <v>0</v>
      </c>
      <c r="H27" s="75">
        <v>0</v>
      </c>
      <c r="I27" s="68"/>
    </row>
    <row r="28" spans="1:9" x14ac:dyDescent="0.25">
      <c r="A28" s="331"/>
      <c r="B28" s="71"/>
      <c r="C28" s="71"/>
      <c r="D28" s="72"/>
      <c r="E28" s="76" t="s">
        <v>22</v>
      </c>
      <c r="F28" s="77">
        <v>917522</v>
      </c>
      <c r="G28" s="78">
        <v>0</v>
      </c>
      <c r="H28" s="78">
        <v>0</v>
      </c>
      <c r="I28" s="68"/>
    </row>
    <row r="29" spans="1:9" x14ac:dyDescent="0.25">
      <c r="A29" s="332"/>
      <c r="B29" s="71"/>
      <c r="C29" s="71"/>
      <c r="D29" s="72"/>
      <c r="E29" s="76" t="s">
        <v>23</v>
      </c>
      <c r="F29" s="77">
        <v>429246</v>
      </c>
      <c r="G29" s="78">
        <v>0</v>
      </c>
      <c r="H29" s="78">
        <v>0</v>
      </c>
      <c r="I29" s="68"/>
    </row>
    <row r="30" spans="1:9" ht="30" x14ac:dyDescent="0.25">
      <c r="A30" s="330">
        <v>9</v>
      </c>
      <c r="B30" s="71">
        <v>15</v>
      </c>
      <c r="C30" s="71">
        <v>2033</v>
      </c>
      <c r="D30" s="72" t="s">
        <v>31</v>
      </c>
      <c r="E30" s="73" t="s">
        <v>21</v>
      </c>
      <c r="F30" s="74">
        <v>1139080</v>
      </c>
      <c r="G30" s="75">
        <v>0</v>
      </c>
      <c r="H30" s="74">
        <v>349190</v>
      </c>
      <c r="I30" s="68"/>
    </row>
    <row r="31" spans="1:9" x14ac:dyDescent="0.25">
      <c r="A31" s="331"/>
      <c r="B31" s="71"/>
      <c r="C31" s="71"/>
      <c r="D31" s="72"/>
      <c r="E31" s="76" t="s">
        <v>22</v>
      </c>
      <c r="F31" s="77">
        <v>368661</v>
      </c>
      <c r="G31" s="78">
        <v>0</v>
      </c>
      <c r="H31" s="78">
        <v>0</v>
      </c>
      <c r="I31" s="68"/>
    </row>
    <row r="32" spans="1:9" x14ac:dyDescent="0.25">
      <c r="A32" s="332"/>
      <c r="B32" s="71"/>
      <c r="C32" s="71"/>
      <c r="D32" s="72"/>
      <c r="E32" s="76" t="s">
        <v>23</v>
      </c>
      <c r="F32" s="77">
        <v>770419</v>
      </c>
      <c r="G32" s="78">
        <v>0</v>
      </c>
      <c r="H32" s="77">
        <v>349190</v>
      </c>
      <c r="I32" s="68"/>
    </row>
    <row r="33" spans="1:9" x14ac:dyDescent="0.25">
      <c r="A33" s="330">
        <v>10</v>
      </c>
      <c r="B33" s="71">
        <v>15</v>
      </c>
      <c r="C33" s="71">
        <v>4352</v>
      </c>
      <c r="D33" s="72" t="s">
        <v>32</v>
      </c>
      <c r="E33" s="73" t="s">
        <v>21</v>
      </c>
      <c r="F33" s="74">
        <v>920058</v>
      </c>
      <c r="G33" s="75">
        <v>0</v>
      </c>
      <c r="H33" s="75">
        <v>306</v>
      </c>
      <c r="I33" s="68"/>
    </row>
    <row r="34" spans="1:9" x14ac:dyDescent="0.25">
      <c r="A34" s="332"/>
      <c r="B34" s="71"/>
      <c r="C34" s="71"/>
      <c r="D34" s="72"/>
      <c r="E34" s="76" t="s">
        <v>22</v>
      </c>
      <c r="F34" s="77">
        <v>920058</v>
      </c>
      <c r="G34" s="78">
        <v>0</v>
      </c>
      <c r="H34" s="78">
        <v>306</v>
      </c>
      <c r="I34" s="68"/>
    </row>
    <row r="35" spans="1:9" ht="30" x14ac:dyDescent="0.25">
      <c r="A35" s="330">
        <v>11</v>
      </c>
      <c r="B35" s="71">
        <v>15</v>
      </c>
      <c r="C35" s="71">
        <v>901</v>
      </c>
      <c r="D35" s="72" t="s">
        <v>33</v>
      </c>
      <c r="E35" s="73" t="s">
        <v>21</v>
      </c>
      <c r="F35" s="74">
        <v>56503534</v>
      </c>
      <c r="G35" s="75">
        <v>0</v>
      </c>
      <c r="H35" s="74">
        <v>21903224</v>
      </c>
      <c r="I35" s="68"/>
    </row>
    <row r="36" spans="1:9" x14ac:dyDescent="0.25">
      <c r="A36" s="331"/>
      <c r="B36" s="71"/>
      <c r="C36" s="71"/>
      <c r="D36" s="72"/>
      <c r="E36" s="76" t="s">
        <v>34</v>
      </c>
      <c r="F36" s="77">
        <v>18367048</v>
      </c>
      <c r="G36" s="78">
        <v>0</v>
      </c>
      <c r="H36" s="78">
        <v>0</v>
      </c>
      <c r="I36" s="68"/>
    </row>
    <row r="37" spans="1:9" x14ac:dyDescent="0.25">
      <c r="A37" s="331"/>
      <c r="B37" s="71"/>
      <c r="C37" s="71"/>
      <c r="D37" s="72"/>
      <c r="E37" s="76" t="s">
        <v>35</v>
      </c>
      <c r="F37" s="77">
        <v>85516</v>
      </c>
      <c r="G37" s="78">
        <v>0</v>
      </c>
      <c r="H37" s="77">
        <v>85516</v>
      </c>
      <c r="I37" s="68"/>
    </row>
    <row r="38" spans="1:9" x14ac:dyDescent="0.25">
      <c r="A38" s="331"/>
      <c r="B38" s="71"/>
      <c r="C38" s="71"/>
      <c r="D38" s="72"/>
      <c r="E38" s="76" t="s">
        <v>22</v>
      </c>
      <c r="F38" s="77">
        <v>11191306</v>
      </c>
      <c r="G38" s="78">
        <v>0</v>
      </c>
      <c r="H38" s="77">
        <v>295499</v>
      </c>
      <c r="I38" s="68"/>
    </row>
    <row r="39" spans="1:9" x14ac:dyDescent="0.25">
      <c r="A39" s="332"/>
      <c r="B39" s="71"/>
      <c r="C39" s="71"/>
      <c r="D39" s="72"/>
      <c r="E39" s="76" t="s">
        <v>23</v>
      </c>
      <c r="F39" s="77">
        <v>26859664</v>
      </c>
      <c r="G39" s="78">
        <v>0</v>
      </c>
      <c r="H39" s="77">
        <v>21522209</v>
      </c>
      <c r="I39" s="68"/>
    </row>
    <row r="40" spans="1:9" x14ac:dyDescent="0.25">
      <c r="A40" s="330">
        <v>12</v>
      </c>
      <c r="B40" s="71">
        <v>16</v>
      </c>
      <c r="C40" s="71">
        <v>2525</v>
      </c>
      <c r="D40" s="72" t="s">
        <v>36</v>
      </c>
      <c r="E40" s="73" t="s">
        <v>21</v>
      </c>
      <c r="F40" s="74">
        <v>1789991</v>
      </c>
      <c r="G40" s="75">
        <v>0</v>
      </c>
      <c r="H40" s="75">
        <v>0</v>
      </c>
      <c r="I40" s="68"/>
    </row>
    <row r="41" spans="1:9" x14ac:dyDescent="0.25">
      <c r="A41" s="331"/>
      <c r="B41" s="71"/>
      <c r="C41" s="71"/>
      <c r="D41" s="72"/>
      <c r="E41" s="76" t="s">
        <v>22</v>
      </c>
      <c r="F41" s="77">
        <v>1741675</v>
      </c>
      <c r="G41" s="78">
        <v>0</v>
      </c>
      <c r="H41" s="78">
        <v>0</v>
      </c>
      <c r="I41" s="68"/>
    </row>
    <row r="42" spans="1:9" x14ac:dyDescent="0.25">
      <c r="A42" s="332"/>
      <c r="B42" s="71"/>
      <c r="C42" s="71"/>
      <c r="D42" s="72"/>
      <c r="E42" s="76" t="s">
        <v>23</v>
      </c>
      <c r="F42" s="77">
        <v>48316</v>
      </c>
      <c r="G42" s="78">
        <v>0</v>
      </c>
      <c r="H42" s="78">
        <v>0</v>
      </c>
      <c r="I42" s="68"/>
    </row>
    <row r="43" spans="1:9" x14ac:dyDescent="0.25">
      <c r="A43" s="330">
        <v>13</v>
      </c>
      <c r="B43" s="71">
        <v>18</v>
      </c>
      <c r="C43" s="71">
        <v>4112</v>
      </c>
      <c r="D43" s="72" t="s">
        <v>37</v>
      </c>
      <c r="E43" s="73" t="s">
        <v>21</v>
      </c>
      <c r="F43" s="74">
        <v>16389736</v>
      </c>
      <c r="G43" s="75">
        <v>0</v>
      </c>
      <c r="H43" s="74">
        <v>9691739</v>
      </c>
      <c r="I43" s="68"/>
    </row>
    <row r="44" spans="1:9" x14ac:dyDescent="0.25">
      <c r="A44" s="331"/>
      <c r="B44" s="71"/>
      <c r="C44" s="71"/>
      <c r="D44" s="72"/>
      <c r="E44" s="76" t="s">
        <v>34</v>
      </c>
      <c r="F44" s="77">
        <v>241168</v>
      </c>
      <c r="G44" s="78">
        <v>0</v>
      </c>
      <c r="H44" s="78">
        <v>0</v>
      </c>
      <c r="I44" s="68"/>
    </row>
    <row r="45" spans="1:9" x14ac:dyDescent="0.25">
      <c r="A45" s="331"/>
      <c r="B45" s="71"/>
      <c r="C45" s="71"/>
      <c r="D45" s="72"/>
      <c r="E45" s="76" t="s">
        <v>22</v>
      </c>
      <c r="F45" s="77">
        <v>3912169</v>
      </c>
      <c r="G45" s="78">
        <v>0</v>
      </c>
      <c r="H45" s="78">
        <v>0</v>
      </c>
      <c r="I45" s="68"/>
    </row>
    <row r="46" spans="1:9" x14ac:dyDescent="0.25">
      <c r="A46" s="332"/>
      <c r="B46" s="71"/>
      <c r="C46" s="71"/>
      <c r="D46" s="72"/>
      <c r="E46" s="76" t="s">
        <v>23</v>
      </c>
      <c r="F46" s="77">
        <v>12236399</v>
      </c>
      <c r="G46" s="78">
        <v>0</v>
      </c>
      <c r="H46" s="77">
        <v>9691739</v>
      </c>
      <c r="I46" s="68"/>
    </row>
    <row r="47" spans="1:9" x14ac:dyDescent="0.25">
      <c r="A47" s="330">
        <v>14</v>
      </c>
      <c r="B47" s="71">
        <v>31</v>
      </c>
      <c r="C47" s="71">
        <v>2548</v>
      </c>
      <c r="D47" s="72" t="s">
        <v>38</v>
      </c>
      <c r="E47" s="73" t="s">
        <v>21</v>
      </c>
      <c r="F47" s="74">
        <v>2488646</v>
      </c>
      <c r="G47" s="75">
        <v>0</v>
      </c>
      <c r="H47" s="75">
        <v>0</v>
      </c>
      <c r="I47" s="68"/>
    </row>
    <row r="48" spans="1:9" x14ac:dyDescent="0.25">
      <c r="A48" s="331"/>
      <c r="B48" s="71"/>
      <c r="C48" s="71"/>
      <c r="D48" s="72"/>
      <c r="E48" s="76" t="s">
        <v>35</v>
      </c>
      <c r="F48" s="77">
        <v>317155</v>
      </c>
      <c r="G48" s="78">
        <v>0</v>
      </c>
      <c r="H48" s="78">
        <v>0</v>
      </c>
      <c r="I48" s="68"/>
    </row>
    <row r="49" spans="1:9" x14ac:dyDescent="0.25">
      <c r="A49" s="332"/>
      <c r="B49" s="71"/>
      <c r="C49" s="71"/>
      <c r="D49" s="72"/>
      <c r="E49" s="76" t="s">
        <v>22</v>
      </c>
      <c r="F49" s="77">
        <v>2171491</v>
      </c>
      <c r="G49" s="78">
        <v>0</v>
      </c>
      <c r="H49" s="78">
        <v>0</v>
      </c>
      <c r="I49" s="68"/>
    </row>
    <row r="50" spans="1:9" x14ac:dyDescent="0.25">
      <c r="A50" s="330">
        <v>15</v>
      </c>
      <c r="B50" s="71">
        <v>31</v>
      </c>
      <c r="C50" s="71">
        <v>2550</v>
      </c>
      <c r="D50" s="72" t="s">
        <v>39</v>
      </c>
      <c r="E50" s="73" t="s">
        <v>21</v>
      </c>
      <c r="F50" s="74">
        <v>283647</v>
      </c>
      <c r="G50" s="75">
        <v>0</v>
      </c>
      <c r="H50" s="74">
        <v>222534</v>
      </c>
      <c r="I50" s="68"/>
    </row>
    <row r="51" spans="1:9" x14ac:dyDescent="0.25">
      <c r="A51" s="331"/>
      <c r="B51" s="71"/>
      <c r="C51" s="71"/>
      <c r="D51" s="72"/>
      <c r="E51" s="76" t="s">
        <v>22</v>
      </c>
      <c r="F51" s="77">
        <v>42652</v>
      </c>
      <c r="G51" s="78">
        <v>0</v>
      </c>
      <c r="H51" s="78">
        <v>0</v>
      </c>
      <c r="I51" s="68"/>
    </row>
    <row r="52" spans="1:9" x14ac:dyDescent="0.25">
      <c r="A52" s="332"/>
      <c r="B52" s="71"/>
      <c r="C52" s="71"/>
      <c r="D52" s="72"/>
      <c r="E52" s="76" t="s">
        <v>23</v>
      </c>
      <c r="F52" s="77">
        <v>240995</v>
      </c>
      <c r="G52" s="78">
        <v>0</v>
      </c>
      <c r="H52" s="77">
        <v>222534</v>
      </c>
      <c r="I52" s="68"/>
    </row>
    <row r="53" spans="1:9" ht="30" x14ac:dyDescent="0.25">
      <c r="A53" s="330">
        <v>16</v>
      </c>
      <c r="B53" s="71">
        <v>31</v>
      </c>
      <c r="C53" s="71">
        <v>2551</v>
      </c>
      <c r="D53" s="72" t="s">
        <v>40</v>
      </c>
      <c r="E53" s="73" t="s">
        <v>21</v>
      </c>
      <c r="F53" s="74">
        <v>5030909</v>
      </c>
      <c r="G53" s="75">
        <v>0</v>
      </c>
      <c r="H53" s="75">
        <v>0</v>
      </c>
      <c r="I53" s="68"/>
    </row>
    <row r="54" spans="1:9" x14ac:dyDescent="0.25">
      <c r="A54" s="331"/>
      <c r="B54" s="71"/>
      <c r="C54" s="71"/>
      <c r="D54" s="72"/>
      <c r="E54" s="76" t="s">
        <v>34</v>
      </c>
      <c r="F54" s="77">
        <v>25261</v>
      </c>
      <c r="G54" s="78">
        <v>0</v>
      </c>
      <c r="H54" s="78">
        <v>0</v>
      </c>
      <c r="I54" s="68"/>
    </row>
    <row r="55" spans="1:9" x14ac:dyDescent="0.25">
      <c r="A55" s="332"/>
      <c r="B55" s="71"/>
      <c r="C55" s="71"/>
      <c r="D55" s="72"/>
      <c r="E55" s="76" t="s">
        <v>22</v>
      </c>
      <c r="F55" s="77">
        <v>5005648</v>
      </c>
      <c r="G55" s="78">
        <v>0</v>
      </c>
      <c r="H55" s="78">
        <v>0</v>
      </c>
      <c r="I55" s="68"/>
    </row>
    <row r="56" spans="1:9" x14ac:dyDescent="0.25">
      <c r="A56" s="330">
        <v>17</v>
      </c>
      <c r="B56" s="71">
        <v>31</v>
      </c>
      <c r="C56" s="71">
        <v>2554</v>
      </c>
      <c r="D56" s="72" t="s">
        <v>41</v>
      </c>
      <c r="E56" s="73" t="s">
        <v>21</v>
      </c>
      <c r="F56" s="74">
        <v>402911</v>
      </c>
      <c r="G56" s="75">
        <v>0</v>
      </c>
      <c r="H56" s="75">
        <v>0</v>
      </c>
      <c r="I56" s="68"/>
    </row>
    <row r="57" spans="1:9" x14ac:dyDescent="0.25">
      <c r="A57" s="331"/>
      <c r="B57" s="71"/>
      <c r="C57" s="71"/>
      <c r="D57" s="72"/>
      <c r="E57" s="76" t="s">
        <v>22</v>
      </c>
      <c r="F57" s="77">
        <v>389164</v>
      </c>
      <c r="G57" s="78">
        <v>0</v>
      </c>
      <c r="H57" s="78">
        <v>0</v>
      </c>
      <c r="I57" s="68"/>
    </row>
    <row r="58" spans="1:9" x14ac:dyDescent="0.25">
      <c r="A58" s="332"/>
      <c r="B58" s="71"/>
      <c r="C58" s="71"/>
      <c r="D58" s="72"/>
      <c r="E58" s="76" t="s">
        <v>23</v>
      </c>
      <c r="F58" s="77">
        <v>13747</v>
      </c>
      <c r="G58" s="78">
        <v>0</v>
      </c>
      <c r="H58" s="78">
        <v>0</v>
      </c>
      <c r="I58" s="68"/>
    </row>
    <row r="59" spans="1:9" ht="30" x14ac:dyDescent="0.25">
      <c r="A59" s="330">
        <v>18</v>
      </c>
      <c r="B59" s="71">
        <v>31</v>
      </c>
      <c r="C59" s="71">
        <v>2557</v>
      </c>
      <c r="D59" s="72" t="s">
        <v>40</v>
      </c>
      <c r="E59" s="73" t="s">
        <v>21</v>
      </c>
      <c r="F59" s="74">
        <v>910362</v>
      </c>
      <c r="G59" s="75">
        <v>0</v>
      </c>
      <c r="H59" s="75">
        <v>0</v>
      </c>
      <c r="I59" s="68"/>
    </row>
    <row r="60" spans="1:9" x14ac:dyDescent="0.25">
      <c r="A60" s="332"/>
      <c r="B60" s="71"/>
      <c r="C60" s="71"/>
      <c r="D60" s="72"/>
      <c r="E60" s="76" t="s">
        <v>22</v>
      </c>
      <c r="F60" s="77">
        <v>910362</v>
      </c>
      <c r="G60" s="78">
        <v>0</v>
      </c>
      <c r="H60" s="78">
        <v>0</v>
      </c>
      <c r="I60" s="68"/>
    </row>
    <row r="61" spans="1:9" ht="30" x14ac:dyDescent="0.25">
      <c r="A61" s="330">
        <v>19</v>
      </c>
      <c r="B61" s="71">
        <v>31</v>
      </c>
      <c r="C61" s="71">
        <v>2558</v>
      </c>
      <c r="D61" s="72" t="s">
        <v>42</v>
      </c>
      <c r="E61" s="73" t="s">
        <v>21</v>
      </c>
      <c r="F61" s="74">
        <v>4928876</v>
      </c>
      <c r="G61" s="75">
        <v>0</v>
      </c>
      <c r="H61" s="75">
        <v>0</v>
      </c>
      <c r="I61" s="68"/>
    </row>
    <row r="62" spans="1:9" x14ac:dyDescent="0.25">
      <c r="A62" s="331"/>
      <c r="B62" s="71"/>
      <c r="C62" s="71"/>
      <c r="D62" s="72"/>
      <c r="E62" s="76" t="s">
        <v>34</v>
      </c>
      <c r="F62" s="77">
        <v>4875734</v>
      </c>
      <c r="G62" s="78">
        <v>0</v>
      </c>
      <c r="H62" s="78">
        <v>0</v>
      </c>
      <c r="I62" s="68"/>
    </row>
    <row r="63" spans="1:9" x14ac:dyDescent="0.25">
      <c r="A63" s="332"/>
      <c r="B63" s="71"/>
      <c r="C63" s="71"/>
      <c r="D63" s="72"/>
      <c r="E63" s="76" t="s">
        <v>22</v>
      </c>
      <c r="F63" s="77">
        <v>53142</v>
      </c>
      <c r="G63" s="78">
        <v>0</v>
      </c>
      <c r="H63" s="78">
        <v>0</v>
      </c>
      <c r="I63" s="68"/>
    </row>
    <row r="64" spans="1:9" x14ac:dyDescent="0.25">
      <c r="A64" s="330">
        <v>20</v>
      </c>
      <c r="B64" s="71">
        <v>31</v>
      </c>
      <c r="C64" s="71">
        <v>2562</v>
      </c>
      <c r="D64" s="72" t="s">
        <v>43</v>
      </c>
      <c r="E64" s="73" t="s">
        <v>21</v>
      </c>
      <c r="F64" s="74">
        <v>4755328</v>
      </c>
      <c r="G64" s="75">
        <v>0</v>
      </c>
      <c r="H64" s="74">
        <v>368757</v>
      </c>
      <c r="I64" s="68"/>
    </row>
    <row r="65" spans="1:9" x14ac:dyDescent="0.25">
      <c r="A65" s="331"/>
      <c r="B65" s="71"/>
      <c r="C65" s="71"/>
      <c r="D65" s="72"/>
      <c r="E65" s="76" t="s">
        <v>34</v>
      </c>
      <c r="F65" s="77">
        <v>2022836</v>
      </c>
      <c r="G65" s="78">
        <v>0</v>
      </c>
      <c r="H65" s="78">
        <v>0</v>
      </c>
      <c r="I65" s="68"/>
    </row>
    <row r="66" spans="1:9" x14ac:dyDescent="0.25">
      <c r="A66" s="331"/>
      <c r="B66" s="71"/>
      <c r="C66" s="71"/>
      <c r="D66" s="72"/>
      <c r="E66" s="76" t="s">
        <v>22</v>
      </c>
      <c r="F66" s="77">
        <v>1958655</v>
      </c>
      <c r="G66" s="78">
        <v>0</v>
      </c>
      <c r="H66" s="78">
        <v>0</v>
      </c>
      <c r="I66" s="68"/>
    </row>
    <row r="67" spans="1:9" x14ac:dyDescent="0.25">
      <c r="A67" s="332"/>
      <c r="B67" s="71"/>
      <c r="C67" s="71"/>
      <c r="D67" s="72"/>
      <c r="E67" s="76" t="s">
        <v>23</v>
      </c>
      <c r="F67" s="77">
        <v>773837</v>
      </c>
      <c r="G67" s="78">
        <v>0</v>
      </c>
      <c r="H67" s="77">
        <v>368757</v>
      </c>
      <c r="I67" s="68"/>
    </row>
    <row r="68" spans="1:9" ht="30" x14ac:dyDescent="0.25">
      <c r="A68" s="330">
        <v>21</v>
      </c>
      <c r="B68" s="71">
        <v>31</v>
      </c>
      <c r="C68" s="71">
        <v>3300</v>
      </c>
      <c r="D68" s="72" t="s">
        <v>44</v>
      </c>
      <c r="E68" s="73" t="s">
        <v>21</v>
      </c>
      <c r="F68" s="74">
        <v>321184</v>
      </c>
      <c r="G68" s="75">
        <v>0</v>
      </c>
      <c r="H68" s="75">
        <v>0</v>
      </c>
      <c r="I68" s="68"/>
    </row>
    <row r="69" spans="1:9" x14ac:dyDescent="0.25">
      <c r="A69" s="331"/>
      <c r="B69" s="71"/>
      <c r="C69" s="71"/>
      <c r="D69" s="72"/>
      <c r="E69" s="76" t="s">
        <v>35</v>
      </c>
      <c r="F69" s="77">
        <v>98788</v>
      </c>
      <c r="G69" s="78">
        <v>0</v>
      </c>
      <c r="H69" s="78">
        <v>0</v>
      </c>
      <c r="I69" s="68"/>
    </row>
    <row r="70" spans="1:9" x14ac:dyDescent="0.25">
      <c r="A70" s="331"/>
      <c r="B70" s="71"/>
      <c r="C70" s="71"/>
      <c r="D70" s="72"/>
      <c r="E70" s="76" t="s">
        <v>22</v>
      </c>
      <c r="F70" s="77">
        <v>202366</v>
      </c>
      <c r="G70" s="78">
        <v>0</v>
      </c>
      <c r="H70" s="78">
        <v>0</v>
      </c>
      <c r="I70" s="68"/>
    </row>
    <row r="71" spans="1:9" x14ac:dyDescent="0.25">
      <c r="A71" s="332"/>
      <c r="B71" s="71"/>
      <c r="C71" s="71"/>
      <c r="D71" s="72"/>
      <c r="E71" s="76" t="s">
        <v>23</v>
      </c>
      <c r="F71" s="77">
        <v>20030</v>
      </c>
      <c r="G71" s="78">
        <v>0</v>
      </c>
      <c r="H71" s="78">
        <v>0</v>
      </c>
      <c r="I71" s="68"/>
    </row>
    <row r="72" spans="1:9" x14ac:dyDescent="0.25">
      <c r="A72" s="330">
        <v>22</v>
      </c>
      <c r="B72" s="71">
        <v>31</v>
      </c>
      <c r="C72" s="71">
        <v>3301</v>
      </c>
      <c r="D72" s="72" t="s">
        <v>45</v>
      </c>
      <c r="E72" s="73" t="s">
        <v>21</v>
      </c>
      <c r="F72" s="74">
        <v>435840</v>
      </c>
      <c r="G72" s="75">
        <v>0</v>
      </c>
      <c r="H72" s="75">
        <v>0</v>
      </c>
      <c r="I72" s="68"/>
    </row>
    <row r="73" spans="1:9" x14ac:dyDescent="0.25">
      <c r="A73" s="331"/>
      <c r="B73" s="71"/>
      <c r="C73" s="71"/>
      <c r="D73" s="72"/>
      <c r="E73" s="76" t="s">
        <v>22</v>
      </c>
      <c r="F73" s="77">
        <v>426400</v>
      </c>
      <c r="G73" s="78">
        <v>0</v>
      </c>
      <c r="H73" s="78">
        <v>0</v>
      </c>
      <c r="I73" s="68"/>
    </row>
    <row r="74" spans="1:9" x14ac:dyDescent="0.25">
      <c r="A74" s="332"/>
      <c r="B74" s="71"/>
      <c r="C74" s="71"/>
      <c r="D74" s="72"/>
      <c r="E74" s="76" t="s">
        <v>23</v>
      </c>
      <c r="F74" s="77">
        <v>9440</v>
      </c>
      <c r="G74" s="78">
        <v>0</v>
      </c>
      <c r="H74" s="78">
        <v>0</v>
      </c>
      <c r="I74" s="68"/>
    </row>
    <row r="75" spans="1:9" ht="30" x14ac:dyDescent="0.25">
      <c r="A75" s="330">
        <v>23</v>
      </c>
      <c r="B75" s="71">
        <v>31</v>
      </c>
      <c r="C75" s="71">
        <v>3303</v>
      </c>
      <c r="D75" s="72" t="s">
        <v>46</v>
      </c>
      <c r="E75" s="73" t="s">
        <v>21</v>
      </c>
      <c r="F75" s="74">
        <v>114511</v>
      </c>
      <c r="G75" s="75">
        <v>0</v>
      </c>
      <c r="H75" s="75">
        <v>0</v>
      </c>
      <c r="I75" s="68"/>
    </row>
    <row r="76" spans="1:9" x14ac:dyDescent="0.25">
      <c r="A76" s="332"/>
      <c r="B76" s="71"/>
      <c r="C76" s="71"/>
      <c r="D76" s="72"/>
      <c r="E76" s="76" t="s">
        <v>22</v>
      </c>
      <c r="F76" s="77">
        <v>114511</v>
      </c>
      <c r="G76" s="78">
        <v>0</v>
      </c>
      <c r="H76" s="78">
        <v>0</v>
      </c>
      <c r="I76" s="68"/>
    </row>
    <row r="77" spans="1:9" x14ac:dyDescent="0.25">
      <c r="A77" s="330">
        <v>24</v>
      </c>
      <c r="B77" s="71">
        <v>31</v>
      </c>
      <c r="C77" s="71">
        <v>3304</v>
      </c>
      <c r="D77" s="72" t="s">
        <v>47</v>
      </c>
      <c r="E77" s="73" t="s">
        <v>21</v>
      </c>
      <c r="F77" s="74">
        <v>2289766</v>
      </c>
      <c r="G77" s="75">
        <v>0</v>
      </c>
      <c r="H77" s="75">
        <v>0</v>
      </c>
      <c r="I77" s="68"/>
    </row>
    <row r="78" spans="1:9" x14ac:dyDescent="0.25">
      <c r="A78" s="332"/>
      <c r="B78" s="71"/>
      <c r="C78" s="71"/>
      <c r="D78" s="72"/>
      <c r="E78" s="76" t="s">
        <v>34</v>
      </c>
      <c r="F78" s="77">
        <v>2289766</v>
      </c>
      <c r="G78" s="78">
        <v>0</v>
      </c>
      <c r="H78" s="78">
        <v>0</v>
      </c>
      <c r="I78" s="68"/>
    </row>
    <row r="79" spans="1:9" x14ac:dyDescent="0.25">
      <c r="A79" s="330">
        <v>25</v>
      </c>
      <c r="B79" s="71">
        <v>31</v>
      </c>
      <c r="C79" s="71">
        <v>3305</v>
      </c>
      <c r="D79" s="72" t="s">
        <v>48</v>
      </c>
      <c r="E79" s="73" t="s">
        <v>21</v>
      </c>
      <c r="F79" s="74">
        <v>148479</v>
      </c>
      <c r="G79" s="75">
        <v>0</v>
      </c>
      <c r="H79" s="75">
        <v>0</v>
      </c>
      <c r="I79" s="68"/>
    </row>
    <row r="80" spans="1:9" x14ac:dyDescent="0.25">
      <c r="A80" s="331"/>
      <c r="B80" s="71"/>
      <c r="C80" s="71"/>
      <c r="D80" s="72"/>
      <c r="E80" s="76" t="s">
        <v>22</v>
      </c>
      <c r="F80" s="77">
        <v>148098</v>
      </c>
      <c r="G80" s="78">
        <v>0</v>
      </c>
      <c r="H80" s="78">
        <v>0</v>
      </c>
      <c r="I80" s="68"/>
    </row>
    <row r="81" spans="1:9" x14ac:dyDescent="0.25">
      <c r="A81" s="332"/>
      <c r="B81" s="71"/>
      <c r="C81" s="71"/>
      <c r="D81" s="72"/>
      <c r="E81" s="76" t="s">
        <v>23</v>
      </c>
      <c r="F81" s="78">
        <v>381</v>
      </c>
      <c r="G81" s="78">
        <v>0</v>
      </c>
      <c r="H81" s="78">
        <v>0</v>
      </c>
      <c r="I81" s="68"/>
    </row>
    <row r="82" spans="1:9" x14ac:dyDescent="0.25">
      <c r="A82" s="330">
        <v>26</v>
      </c>
      <c r="B82" s="71">
        <v>31</v>
      </c>
      <c r="C82" s="71">
        <v>3308</v>
      </c>
      <c r="D82" s="72" t="s">
        <v>49</v>
      </c>
      <c r="E82" s="73" t="s">
        <v>21</v>
      </c>
      <c r="F82" s="74">
        <v>7384681</v>
      </c>
      <c r="G82" s="74">
        <v>10898</v>
      </c>
      <c r="H82" s="74">
        <v>3713730</v>
      </c>
      <c r="I82" s="68"/>
    </row>
    <row r="83" spans="1:9" x14ac:dyDescent="0.25">
      <c r="A83" s="331"/>
      <c r="B83" s="71"/>
      <c r="C83" s="71"/>
      <c r="D83" s="72"/>
      <c r="E83" s="76" t="s">
        <v>22</v>
      </c>
      <c r="F83" s="77">
        <v>1160098</v>
      </c>
      <c r="G83" s="77">
        <v>1945</v>
      </c>
      <c r="H83" s="78">
        <v>0</v>
      </c>
      <c r="I83" s="68"/>
    </row>
    <row r="84" spans="1:9" x14ac:dyDescent="0.25">
      <c r="A84" s="332"/>
      <c r="B84" s="71"/>
      <c r="C84" s="71"/>
      <c r="D84" s="72"/>
      <c r="E84" s="76" t="s">
        <v>23</v>
      </c>
      <c r="F84" s="77">
        <v>6224583</v>
      </c>
      <c r="G84" s="77">
        <v>8953</v>
      </c>
      <c r="H84" s="77">
        <v>3713730</v>
      </c>
      <c r="I84" s="68"/>
    </row>
    <row r="85" spans="1:9" ht="30" x14ac:dyDescent="0.25">
      <c r="A85" s="330">
        <v>27</v>
      </c>
      <c r="B85" s="71">
        <v>31</v>
      </c>
      <c r="C85" s="71">
        <v>3309</v>
      </c>
      <c r="D85" s="72" t="s">
        <v>50</v>
      </c>
      <c r="E85" s="73" t="s">
        <v>21</v>
      </c>
      <c r="F85" s="74">
        <v>114656</v>
      </c>
      <c r="G85" s="75">
        <v>0</v>
      </c>
      <c r="H85" s="75">
        <v>0</v>
      </c>
      <c r="I85" s="68"/>
    </row>
    <row r="86" spans="1:9" x14ac:dyDescent="0.25">
      <c r="A86" s="332"/>
      <c r="B86" s="71"/>
      <c r="C86" s="71"/>
      <c r="D86" s="72"/>
      <c r="E86" s="76" t="s">
        <v>22</v>
      </c>
      <c r="F86" s="77">
        <v>114656</v>
      </c>
      <c r="G86" s="78">
        <v>0</v>
      </c>
      <c r="H86" s="78">
        <v>0</v>
      </c>
      <c r="I86" s="68"/>
    </row>
    <row r="87" spans="1:9" x14ac:dyDescent="0.25">
      <c r="A87" s="330">
        <v>28</v>
      </c>
      <c r="B87" s="71">
        <v>31</v>
      </c>
      <c r="C87" s="71">
        <v>4160</v>
      </c>
      <c r="D87" s="72" t="s">
        <v>51</v>
      </c>
      <c r="E87" s="73" t="s">
        <v>21</v>
      </c>
      <c r="F87" s="74">
        <v>597124</v>
      </c>
      <c r="G87" s="75">
        <v>0</v>
      </c>
      <c r="H87" s="75">
        <v>0</v>
      </c>
      <c r="I87" s="68"/>
    </row>
    <row r="88" spans="1:9" x14ac:dyDescent="0.25">
      <c r="A88" s="331"/>
      <c r="B88" s="71"/>
      <c r="C88" s="71"/>
      <c r="D88" s="72"/>
      <c r="E88" s="76" t="s">
        <v>22</v>
      </c>
      <c r="F88" s="77">
        <v>524161</v>
      </c>
      <c r="G88" s="78">
        <v>0</v>
      </c>
      <c r="H88" s="78">
        <v>0</v>
      </c>
      <c r="I88" s="68"/>
    </row>
    <row r="89" spans="1:9" x14ac:dyDescent="0.25">
      <c r="A89" s="332"/>
      <c r="B89" s="71"/>
      <c r="C89" s="71"/>
      <c r="D89" s="72"/>
      <c r="E89" s="76" t="s">
        <v>23</v>
      </c>
      <c r="F89" s="77">
        <v>72963</v>
      </c>
      <c r="G89" s="78">
        <v>0</v>
      </c>
      <c r="H89" s="78">
        <v>0</v>
      </c>
      <c r="I89" s="68"/>
    </row>
    <row r="90" spans="1:9" x14ac:dyDescent="0.25">
      <c r="A90" s="330">
        <v>29</v>
      </c>
      <c r="B90" s="71">
        <v>31</v>
      </c>
      <c r="C90" s="71">
        <v>4161</v>
      </c>
      <c r="D90" s="72" t="s">
        <v>52</v>
      </c>
      <c r="E90" s="73" t="s">
        <v>21</v>
      </c>
      <c r="F90" s="74">
        <v>4714190</v>
      </c>
      <c r="G90" s="74">
        <v>3316</v>
      </c>
      <c r="H90" s="75">
        <v>0</v>
      </c>
      <c r="I90" s="68"/>
    </row>
    <row r="91" spans="1:9" x14ac:dyDescent="0.25">
      <c r="A91" s="331"/>
      <c r="B91" s="71"/>
      <c r="C91" s="71"/>
      <c r="D91" s="72"/>
      <c r="E91" s="76" t="s">
        <v>34</v>
      </c>
      <c r="F91" s="77">
        <v>4473040</v>
      </c>
      <c r="G91" s="77">
        <v>3316</v>
      </c>
      <c r="H91" s="78">
        <v>0</v>
      </c>
      <c r="I91" s="68"/>
    </row>
    <row r="92" spans="1:9" x14ac:dyDescent="0.25">
      <c r="A92" s="332"/>
      <c r="B92" s="71"/>
      <c r="C92" s="71"/>
      <c r="D92" s="72"/>
      <c r="E92" s="76" t="s">
        <v>22</v>
      </c>
      <c r="F92" s="77">
        <v>241150</v>
      </c>
      <c r="G92" s="78">
        <v>0</v>
      </c>
      <c r="H92" s="78">
        <v>0</v>
      </c>
      <c r="I92" s="68"/>
    </row>
    <row r="93" spans="1:9" x14ac:dyDescent="0.25">
      <c r="A93" s="330">
        <v>30</v>
      </c>
      <c r="B93" s="71">
        <v>31</v>
      </c>
      <c r="C93" s="71">
        <v>4162</v>
      </c>
      <c r="D93" s="72" t="s">
        <v>53</v>
      </c>
      <c r="E93" s="73" t="s">
        <v>21</v>
      </c>
      <c r="F93" s="74">
        <v>19180</v>
      </c>
      <c r="G93" s="75">
        <v>0</v>
      </c>
      <c r="H93" s="75">
        <v>0</v>
      </c>
      <c r="I93" s="68"/>
    </row>
    <row r="94" spans="1:9" x14ac:dyDescent="0.25">
      <c r="A94" s="332"/>
      <c r="B94" s="71"/>
      <c r="C94" s="71"/>
      <c r="D94" s="72"/>
      <c r="E94" s="76" t="s">
        <v>22</v>
      </c>
      <c r="F94" s="77">
        <v>19180</v>
      </c>
      <c r="G94" s="78">
        <v>0</v>
      </c>
      <c r="H94" s="78">
        <v>0</v>
      </c>
      <c r="I94" s="68"/>
    </row>
    <row r="95" spans="1:9" x14ac:dyDescent="0.25">
      <c r="A95" s="330">
        <v>31</v>
      </c>
      <c r="B95" s="71">
        <v>31</v>
      </c>
      <c r="C95" s="71">
        <v>4163</v>
      </c>
      <c r="D95" s="72" t="s">
        <v>54</v>
      </c>
      <c r="E95" s="73" t="s">
        <v>21</v>
      </c>
      <c r="F95" s="74">
        <v>860352</v>
      </c>
      <c r="G95" s="75">
        <v>0</v>
      </c>
      <c r="H95" s="75">
        <v>0</v>
      </c>
      <c r="I95" s="68"/>
    </row>
    <row r="96" spans="1:9" x14ac:dyDescent="0.25">
      <c r="A96" s="332"/>
      <c r="B96" s="71"/>
      <c r="C96" s="71"/>
      <c r="D96" s="72"/>
      <c r="E96" s="76" t="s">
        <v>22</v>
      </c>
      <c r="F96" s="77">
        <v>860352</v>
      </c>
      <c r="G96" s="78">
        <v>0</v>
      </c>
      <c r="H96" s="78">
        <v>0</v>
      </c>
      <c r="I96" s="68"/>
    </row>
    <row r="97" spans="1:9" x14ac:dyDescent="0.25">
      <c r="A97" s="330">
        <v>32</v>
      </c>
      <c r="B97" s="71">
        <v>31</v>
      </c>
      <c r="C97" s="71">
        <v>4165</v>
      </c>
      <c r="D97" s="72" t="s">
        <v>55</v>
      </c>
      <c r="E97" s="73" t="s">
        <v>21</v>
      </c>
      <c r="F97" s="74">
        <v>85780</v>
      </c>
      <c r="G97" s="75">
        <v>0</v>
      </c>
      <c r="H97" s="75">
        <v>0</v>
      </c>
      <c r="I97" s="68"/>
    </row>
    <row r="98" spans="1:9" x14ac:dyDescent="0.25">
      <c r="A98" s="332"/>
      <c r="B98" s="71"/>
      <c r="C98" s="71"/>
      <c r="D98" s="72"/>
      <c r="E98" s="76" t="s">
        <v>22</v>
      </c>
      <c r="F98" s="77">
        <v>85780</v>
      </c>
      <c r="G98" s="78">
        <v>0</v>
      </c>
      <c r="H98" s="78">
        <v>0</v>
      </c>
      <c r="I98" s="68"/>
    </row>
    <row r="99" spans="1:9" ht="30" x14ac:dyDescent="0.25">
      <c r="A99" s="330">
        <v>33</v>
      </c>
      <c r="B99" s="71">
        <v>31</v>
      </c>
      <c r="C99" s="71">
        <v>4166</v>
      </c>
      <c r="D99" s="72" t="s">
        <v>56</v>
      </c>
      <c r="E99" s="73" t="s">
        <v>21</v>
      </c>
      <c r="F99" s="74">
        <v>802067</v>
      </c>
      <c r="G99" s="75">
        <v>0</v>
      </c>
      <c r="H99" s="75">
        <v>0</v>
      </c>
      <c r="I99" s="68"/>
    </row>
    <row r="100" spans="1:9" x14ac:dyDescent="0.25">
      <c r="A100" s="332"/>
      <c r="B100" s="71"/>
      <c r="C100" s="71"/>
      <c r="D100" s="72"/>
      <c r="E100" s="76" t="s">
        <v>22</v>
      </c>
      <c r="F100" s="77">
        <v>802067</v>
      </c>
      <c r="G100" s="78">
        <v>0</v>
      </c>
      <c r="H100" s="78">
        <v>0</v>
      </c>
      <c r="I100" s="68"/>
    </row>
    <row r="101" spans="1:9" x14ac:dyDescent="0.25">
      <c r="A101" s="330">
        <v>34</v>
      </c>
      <c r="B101" s="71">
        <v>34</v>
      </c>
      <c r="C101" s="71">
        <v>1066</v>
      </c>
      <c r="D101" s="72" t="s">
        <v>57</v>
      </c>
      <c r="E101" s="73" t="s">
        <v>21</v>
      </c>
      <c r="F101" s="74">
        <v>14049641</v>
      </c>
      <c r="G101" s="75">
        <v>0</v>
      </c>
      <c r="H101" s="74">
        <v>5870084</v>
      </c>
      <c r="I101" s="68"/>
    </row>
    <row r="102" spans="1:9" x14ac:dyDescent="0.25">
      <c r="A102" s="331"/>
      <c r="B102" s="71"/>
      <c r="C102" s="71"/>
      <c r="D102" s="72"/>
      <c r="E102" s="76" t="s">
        <v>34</v>
      </c>
      <c r="F102" s="77">
        <v>2148960</v>
      </c>
      <c r="G102" s="78">
        <v>0</v>
      </c>
      <c r="H102" s="78">
        <v>0</v>
      </c>
      <c r="I102" s="68"/>
    </row>
    <row r="103" spans="1:9" x14ac:dyDescent="0.25">
      <c r="A103" s="331"/>
      <c r="B103" s="71"/>
      <c r="C103" s="71"/>
      <c r="D103" s="72"/>
      <c r="E103" s="76" t="s">
        <v>22</v>
      </c>
      <c r="F103" s="77">
        <v>2064177</v>
      </c>
      <c r="G103" s="78">
        <v>0</v>
      </c>
      <c r="H103" s="77">
        <v>53327</v>
      </c>
      <c r="I103" s="68"/>
    </row>
    <row r="104" spans="1:9" x14ac:dyDescent="0.25">
      <c r="A104" s="332"/>
      <c r="B104" s="71"/>
      <c r="C104" s="71"/>
      <c r="D104" s="72"/>
      <c r="E104" s="76" t="s">
        <v>23</v>
      </c>
      <c r="F104" s="77">
        <v>9836504</v>
      </c>
      <c r="G104" s="78">
        <v>0</v>
      </c>
      <c r="H104" s="77">
        <v>5816757</v>
      </c>
      <c r="I104" s="68"/>
    </row>
    <row r="105" spans="1:9" x14ac:dyDescent="0.25">
      <c r="A105" s="330">
        <v>35</v>
      </c>
      <c r="B105" s="71">
        <v>34</v>
      </c>
      <c r="C105" s="71">
        <v>1467</v>
      </c>
      <c r="D105" s="72" t="s">
        <v>58</v>
      </c>
      <c r="E105" s="73" t="s">
        <v>21</v>
      </c>
      <c r="F105" s="74">
        <v>38702</v>
      </c>
      <c r="G105" s="75">
        <v>0</v>
      </c>
      <c r="H105" s="75">
        <v>0</v>
      </c>
      <c r="I105" s="68"/>
    </row>
    <row r="106" spans="1:9" x14ac:dyDescent="0.25">
      <c r="A106" s="332"/>
      <c r="B106" s="71"/>
      <c r="C106" s="71"/>
      <c r="D106" s="72"/>
      <c r="E106" s="76" t="s">
        <v>23</v>
      </c>
      <c r="F106" s="77">
        <v>38702</v>
      </c>
      <c r="G106" s="78">
        <v>0</v>
      </c>
      <c r="H106" s="78">
        <v>0</v>
      </c>
      <c r="I106" s="68"/>
    </row>
    <row r="107" spans="1:9" x14ac:dyDescent="0.25">
      <c r="A107" s="330">
        <v>36</v>
      </c>
      <c r="B107" s="71">
        <v>34</v>
      </c>
      <c r="C107" s="71">
        <v>1500</v>
      </c>
      <c r="D107" s="72" t="s">
        <v>59</v>
      </c>
      <c r="E107" s="73" t="s">
        <v>21</v>
      </c>
      <c r="F107" s="74">
        <v>59236</v>
      </c>
      <c r="G107" s="75">
        <v>0</v>
      </c>
      <c r="H107" s="75">
        <v>0</v>
      </c>
      <c r="I107" s="68"/>
    </row>
    <row r="108" spans="1:9" x14ac:dyDescent="0.25">
      <c r="A108" s="332"/>
      <c r="B108" s="71"/>
      <c r="C108" s="71"/>
      <c r="D108" s="72"/>
      <c r="E108" s="76" t="s">
        <v>22</v>
      </c>
      <c r="F108" s="77">
        <v>59236</v>
      </c>
      <c r="G108" s="78">
        <v>0</v>
      </c>
      <c r="H108" s="78">
        <v>0</v>
      </c>
      <c r="I108" s="68"/>
    </row>
    <row r="109" spans="1:9" x14ac:dyDescent="0.25">
      <c r="A109" s="330">
        <v>37</v>
      </c>
      <c r="B109" s="71">
        <v>34</v>
      </c>
      <c r="C109" s="71">
        <v>1501</v>
      </c>
      <c r="D109" s="72" t="s">
        <v>60</v>
      </c>
      <c r="E109" s="73" t="s">
        <v>21</v>
      </c>
      <c r="F109" s="74">
        <v>319220</v>
      </c>
      <c r="G109" s="75">
        <v>0</v>
      </c>
      <c r="H109" s="75">
        <v>0</v>
      </c>
      <c r="I109" s="68"/>
    </row>
    <row r="110" spans="1:9" x14ac:dyDescent="0.25">
      <c r="A110" s="331"/>
      <c r="B110" s="71"/>
      <c r="C110" s="71"/>
      <c r="D110" s="72"/>
      <c r="E110" s="76" t="s">
        <v>22</v>
      </c>
      <c r="F110" s="77">
        <v>234182</v>
      </c>
      <c r="G110" s="78">
        <v>0</v>
      </c>
      <c r="H110" s="78">
        <v>0</v>
      </c>
      <c r="I110" s="68"/>
    </row>
    <row r="111" spans="1:9" x14ac:dyDescent="0.25">
      <c r="A111" s="332"/>
      <c r="B111" s="71"/>
      <c r="C111" s="71"/>
      <c r="D111" s="72"/>
      <c r="E111" s="76" t="s">
        <v>23</v>
      </c>
      <c r="F111" s="77">
        <v>85038</v>
      </c>
      <c r="G111" s="78">
        <v>0</v>
      </c>
      <c r="H111" s="78">
        <v>0</v>
      </c>
      <c r="I111" s="68"/>
    </row>
    <row r="112" spans="1:9" x14ac:dyDescent="0.25">
      <c r="A112" s="330">
        <v>38</v>
      </c>
      <c r="B112" s="71">
        <v>34</v>
      </c>
      <c r="C112" s="71">
        <v>2371</v>
      </c>
      <c r="D112" s="72" t="s">
        <v>61</v>
      </c>
      <c r="E112" s="73" t="s">
        <v>21</v>
      </c>
      <c r="F112" s="74">
        <v>1271457</v>
      </c>
      <c r="G112" s="75">
        <v>0</v>
      </c>
      <c r="H112" s="75">
        <v>0</v>
      </c>
      <c r="I112" s="68"/>
    </row>
    <row r="113" spans="1:9" x14ac:dyDescent="0.25">
      <c r="A113" s="331"/>
      <c r="B113" s="71"/>
      <c r="C113" s="71"/>
      <c r="D113" s="72"/>
      <c r="E113" s="76" t="s">
        <v>35</v>
      </c>
      <c r="F113" s="77">
        <v>1228372</v>
      </c>
      <c r="G113" s="78">
        <v>0</v>
      </c>
      <c r="H113" s="78">
        <v>0</v>
      </c>
      <c r="I113" s="68"/>
    </row>
    <row r="114" spans="1:9" x14ac:dyDescent="0.25">
      <c r="A114" s="331"/>
      <c r="B114" s="71"/>
      <c r="C114" s="71"/>
      <c r="D114" s="72"/>
      <c r="E114" s="76" t="s">
        <v>22</v>
      </c>
      <c r="F114" s="77">
        <v>42688</v>
      </c>
      <c r="G114" s="78">
        <v>0</v>
      </c>
      <c r="H114" s="78">
        <v>0</v>
      </c>
      <c r="I114" s="68"/>
    </row>
    <row r="115" spans="1:9" x14ac:dyDescent="0.25">
      <c r="A115" s="332"/>
      <c r="B115" s="71"/>
      <c r="C115" s="71"/>
      <c r="D115" s="72"/>
      <c r="E115" s="76" t="s">
        <v>23</v>
      </c>
      <c r="F115" s="78">
        <v>397</v>
      </c>
      <c r="G115" s="78">
        <v>0</v>
      </c>
      <c r="H115" s="78">
        <v>0</v>
      </c>
      <c r="I115" s="68"/>
    </row>
    <row r="116" spans="1:9" x14ac:dyDescent="0.25">
      <c r="A116" s="330">
        <v>39</v>
      </c>
      <c r="B116" s="71">
        <v>34</v>
      </c>
      <c r="C116" s="71">
        <v>2372</v>
      </c>
      <c r="D116" s="72" t="s">
        <v>62</v>
      </c>
      <c r="E116" s="73" t="s">
        <v>21</v>
      </c>
      <c r="F116" s="74">
        <v>946944</v>
      </c>
      <c r="G116" s="75">
        <v>0</v>
      </c>
      <c r="H116" s="75">
        <v>0</v>
      </c>
      <c r="I116" s="68"/>
    </row>
    <row r="117" spans="1:9" x14ac:dyDescent="0.25">
      <c r="A117" s="331"/>
      <c r="B117" s="71"/>
      <c r="C117" s="71"/>
      <c r="D117" s="72"/>
      <c r="E117" s="76" t="s">
        <v>34</v>
      </c>
      <c r="F117" s="77">
        <v>361400</v>
      </c>
      <c r="G117" s="78">
        <v>0</v>
      </c>
      <c r="H117" s="78">
        <v>0</v>
      </c>
      <c r="I117" s="68"/>
    </row>
    <row r="118" spans="1:9" x14ac:dyDescent="0.25">
      <c r="A118" s="331"/>
      <c r="B118" s="71"/>
      <c r="C118" s="71"/>
      <c r="D118" s="72"/>
      <c r="E118" s="76" t="s">
        <v>35</v>
      </c>
      <c r="F118" s="77">
        <v>392800</v>
      </c>
      <c r="G118" s="78">
        <v>0</v>
      </c>
      <c r="H118" s="78">
        <v>0</v>
      </c>
      <c r="I118" s="68"/>
    </row>
    <row r="119" spans="1:9" x14ac:dyDescent="0.25">
      <c r="A119" s="331"/>
      <c r="B119" s="71"/>
      <c r="C119" s="71"/>
      <c r="D119" s="72"/>
      <c r="E119" s="76" t="s">
        <v>22</v>
      </c>
      <c r="F119" s="77">
        <v>186606</v>
      </c>
      <c r="G119" s="78">
        <v>0</v>
      </c>
      <c r="H119" s="78">
        <v>0</v>
      </c>
      <c r="I119" s="68"/>
    </row>
    <row r="120" spans="1:9" x14ac:dyDescent="0.25">
      <c r="A120" s="332"/>
      <c r="B120" s="71"/>
      <c r="C120" s="71"/>
      <c r="D120" s="72"/>
      <c r="E120" s="76" t="s">
        <v>23</v>
      </c>
      <c r="F120" s="77">
        <v>6138</v>
      </c>
      <c r="G120" s="78">
        <v>0</v>
      </c>
      <c r="H120" s="78">
        <v>0</v>
      </c>
      <c r="I120" s="68"/>
    </row>
    <row r="121" spans="1:9" x14ac:dyDescent="0.25">
      <c r="A121" s="330">
        <v>40</v>
      </c>
      <c r="B121" s="71">
        <v>34</v>
      </c>
      <c r="C121" s="71">
        <v>2374</v>
      </c>
      <c r="D121" s="72" t="s">
        <v>63</v>
      </c>
      <c r="E121" s="73" t="s">
        <v>21</v>
      </c>
      <c r="F121" s="74">
        <v>2233983</v>
      </c>
      <c r="G121" s="75">
        <v>0</v>
      </c>
      <c r="H121" s="75">
        <v>0</v>
      </c>
      <c r="I121" s="68"/>
    </row>
    <row r="122" spans="1:9" x14ac:dyDescent="0.25">
      <c r="A122" s="331"/>
      <c r="B122" s="71"/>
      <c r="C122" s="71"/>
      <c r="D122" s="72"/>
      <c r="E122" s="76" t="s">
        <v>34</v>
      </c>
      <c r="F122" s="77">
        <v>516600</v>
      </c>
      <c r="G122" s="78">
        <v>0</v>
      </c>
      <c r="H122" s="78">
        <v>0</v>
      </c>
      <c r="I122" s="68"/>
    </row>
    <row r="123" spans="1:9" x14ac:dyDescent="0.25">
      <c r="A123" s="331"/>
      <c r="B123" s="71"/>
      <c r="C123" s="71"/>
      <c r="D123" s="72"/>
      <c r="E123" s="76" t="s">
        <v>22</v>
      </c>
      <c r="F123" s="77">
        <v>1509871</v>
      </c>
      <c r="G123" s="78">
        <v>0</v>
      </c>
      <c r="H123" s="78">
        <v>0</v>
      </c>
      <c r="I123" s="68"/>
    </row>
    <row r="124" spans="1:9" x14ac:dyDescent="0.25">
      <c r="A124" s="332"/>
      <c r="B124" s="71"/>
      <c r="C124" s="71"/>
      <c r="D124" s="72"/>
      <c r="E124" s="76" t="s">
        <v>23</v>
      </c>
      <c r="F124" s="77">
        <v>207512</v>
      </c>
      <c r="G124" s="78">
        <v>0</v>
      </c>
      <c r="H124" s="78">
        <v>0</v>
      </c>
      <c r="I124" s="68"/>
    </row>
    <row r="125" spans="1:9" x14ac:dyDescent="0.25">
      <c r="A125" s="330">
        <v>41</v>
      </c>
      <c r="B125" s="71">
        <v>34</v>
      </c>
      <c r="C125" s="71">
        <v>2375</v>
      </c>
      <c r="D125" s="72" t="s">
        <v>64</v>
      </c>
      <c r="E125" s="73" t="s">
        <v>21</v>
      </c>
      <c r="F125" s="74">
        <v>331078</v>
      </c>
      <c r="G125" s="75">
        <v>0</v>
      </c>
      <c r="H125" s="75">
        <v>0</v>
      </c>
      <c r="I125" s="68"/>
    </row>
    <row r="126" spans="1:9" x14ac:dyDescent="0.25">
      <c r="A126" s="332"/>
      <c r="B126" s="71"/>
      <c r="C126" s="71"/>
      <c r="D126" s="72"/>
      <c r="E126" s="76" t="s">
        <v>35</v>
      </c>
      <c r="F126" s="77">
        <v>331078</v>
      </c>
      <c r="G126" s="78">
        <v>0</v>
      </c>
      <c r="H126" s="78">
        <v>0</v>
      </c>
      <c r="I126" s="68"/>
    </row>
    <row r="127" spans="1:9" x14ac:dyDescent="0.25">
      <c r="A127" s="330">
        <v>42</v>
      </c>
      <c r="B127" s="71">
        <v>34</v>
      </c>
      <c r="C127" s="71">
        <v>5792</v>
      </c>
      <c r="D127" s="72" t="s">
        <v>65</v>
      </c>
      <c r="E127" s="73" t="s">
        <v>21</v>
      </c>
      <c r="F127" s="74">
        <v>295991</v>
      </c>
      <c r="G127" s="75">
        <v>0</v>
      </c>
      <c r="H127" s="74">
        <v>59204</v>
      </c>
      <c r="I127" s="68"/>
    </row>
    <row r="128" spans="1:9" x14ac:dyDescent="0.25">
      <c r="A128" s="331"/>
      <c r="B128" s="71"/>
      <c r="C128" s="71"/>
      <c r="D128" s="72"/>
      <c r="E128" s="76" t="s">
        <v>22</v>
      </c>
      <c r="F128" s="77">
        <v>198762</v>
      </c>
      <c r="G128" s="78">
        <v>0</v>
      </c>
      <c r="H128" s="78">
        <v>0</v>
      </c>
      <c r="I128" s="68"/>
    </row>
    <row r="129" spans="1:9" x14ac:dyDescent="0.25">
      <c r="A129" s="332"/>
      <c r="B129" s="71"/>
      <c r="C129" s="71"/>
      <c r="D129" s="72"/>
      <c r="E129" s="76" t="s">
        <v>23</v>
      </c>
      <c r="F129" s="77">
        <v>97229</v>
      </c>
      <c r="G129" s="78">
        <v>0</v>
      </c>
      <c r="H129" s="77">
        <v>59204</v>
      </c>
      <c r="I129" s="68"/>
    </row>
    <row r="130" spans="1:9" x14ac:dyDescent="0.25">
      <c r="A130" s="330">
        <v>43</v>
      </c>
      <c r="B130" s="71">
        <v>36</v>
      </c>
      <c r="C130" s="71">
        <v>270</v>
      </c>
      <c r="D130" s="72" t="s">
        <v>66</v>
      </c>
      <c r="E130" s="73" t="s">
        <v>21</v>
      </c>
      <c r="F130" s="74">
        <v>1577214</v>
      </c>
      <c r="G130" s="75">
        <v>0</v>
      </c>
      <c r="H130" s="74">
        <v>5112</v>
      </c>
      <c r="I130" s="68"/>
    </row>
    <row r="131" spans="1:9" x14ac:dyDescent="0.25">
      <c r="A131" s="331"/>
      <c r="B131" s="71"/>
      <c r="C131" s="71"/>
      <c r="D131" s="72"/>
      <c r="E131" s="76" t="s">
        <v>34</v>
      </c>
      <c r="F131" s="77">
        <v>1564111</v>
      </c>
      <c r="G131" s="78">
        <v>0</v>
      </c>
      <c r="H131" s="78">
        <v>0</v>
      </c>
      <c r="I131" s="68"/>
    </row>
    <row r="132" spans="1:9" x14ac:dyDescent="0.25">
      <c r="A132" s="331"/>
      <c r="B132" s="71"/>
      <c r="C132" s="71"/>
      <c r="D132" s="72"/>
      <c r="E132" s="76" t="s">
        <v>22</v>
      </c>
      <c r="F132" s="77">
        <v>1960</v>
      </c>
      <c r="G132" s="78">
        <v>0</v>
      </c>
      <c r="H132" s="78">
        <v>0</v>
      </c>
      <c r="I132" s="68"/>
    </row>
    <row r="133" spans="1:9" x14ac:dyDescent="0.25">
      <c r="A133" s="332"/>
      <c r="B133" s="71"/>
      <c r="C133" s="71"/>
      <c r="D133" s="72"/>
      <c r="E133" s="76" t="s">
        <v>23</v>
      </c>
      <c r="F133" s="77">
        <v>11143</v>
      </c>
      <c r="G133" s="78">
        <v>0</v>
      </c>
      <c r="H133" s="77">
        <v>5112</v>
      </c>
      <c r="I133" s="68"/>
    </row>
    <row r="134" spans="1:9" x14ac:dyDescent="0.25">
      <c r="A134" s="330">
        <v>44</v>
      </c>
      <c r="B134" s="71">
        <v>36</v>
      </c>
      <c r="C134" s="71">
        <v>362</v>
      </c>
      <c r="D134" s="72" t="s">
        <v>67</v>
      </c>
      <c r="E134" s="73" t="s">
        <v>21</v>
      </c>
      <c r="F134" s="74">
        <v>1196811</v>
      </c>
      <c r="G134" s="75">
        <v>0</v>
      </c>
      <c r="H134" s="74">
        <v>821452</v>
      </c>
      <c r="I134" s="68"/>
    </row>
    <row r="135" spans="1:9" x14ac:dyDescent="0.25">
      <c r="A135" s="331"/>
      <c r="B135" s="71"/>
      <c r="C135" s="71"/>
      <c r="D135" s="72"/>
      <c r="E135" s="76" t="s">
        <v>22</v>
      </c>
      <c r="F135" s="77">
        <v>248626</v>
      </c>
      <c r="G135" s="78">
        <v>0</v>
      </c>
      <c r="H135" s="78">
        <v>0</v>
      </c>
      <c r="I135" s="68"/>
    </row>
    <row r="136" spans="1:9" x14ac:dyDescent="0.25">
      <c r="A136" s="332"/>
      <c r="B136" s="71"/>
      <c r="C136" s="71"/>
      <c r="D136" s="72"/>
      <c r="E136" s="76" t="s">
        <v>23</v>
      </c>
      <c r="F136" s="77">
        <v>948185</v>
      </c>
      <c r="G136" s="78">
        <v>0</v>
      </c>
      <c r="H136" s="77">
        <v>821452</v>
      </c>
      <c r="I136" s="68"/>
    </row>
    <row r="137" spans="1:9" x14ac:dyDescent="0.25">
      <c r="A137" s="330">
        <v>45</v>
      </c>
      <c r="B137" s="71">
        <v>52</v>
      </c>
      <c r="C137" s="71">
        <v>3025</v>
      </c>
      <c r="D137" s="72" t="s">
        <v>68</v>
      </c>
      <c r="E137" s="73" t="s">
        <v>21</v>
      </c>
      <c r="F137" s="74">
        <v>9378359</v>
      </c>
      <c r="G137" s="75">
        <v>0</v>
      </c>
      <c r="H137" s="74">
        <v>155199</v>
      </c>
      <c r="I137" s="68"/>
    </row>
    <row r="138" spans="1:9" x14ac:dyDescent="0.25">
      <c r="A138" s="331"/>
      <c r="B138" s="71"/>
      <c r="C138" s="71"/>
      <c r="D138" s="72"/>
      <c r="E138" s="76" t="s">
        <v>34</v>
      </c>
      <c r="F138" s="77">
        <v>5999490</v>
      </c>
      <c r="G138" s="78">
        <v>0</v>
      </c>
      <c r="H138" s="78">
        <v>0</v>
      </c>
      <c r="I138" s="68"/>
    </row>
    <row r="139" spans="1:9" x14ac:dyDescent="0.25">
      <c r="A139" s="331"/>
      <c r="B139" s="71"/>
      <c r="C139" s="71"/>
      <c r="D139" s="72"/>
      <c r="E139" s="76" t="s">
        <v>35</v>
      </c>
      <c r="F139" s="77">
        <v>173142</v>
      </c>
      <c r="G139" s="78">
        <v>0</v>
      </c>
      <c r="H139" s="78">
        <v>0</v>
      </c>
      <c r="I139" s="68"/>
    </row>
    <row r="140" spans="1:9" x14ac:dyDescent="0.25">
      <c r="A140" s="331"/>
      <c r="B140" s="71"/>
      <c r="C140" s="71"/>
      <c r="D140" s="72"/>
      <c r="E140" s="76" t="s">
        <v>22</v>
      </c>
      <c r="F140" s="77">
        <v>3047513</v>
      </c>
      <c r="G140" s="78">
        <v>0</v>
      </c>
      <c r="H140" s="78">
        <v>0</v>
      </c>
      <c r="I140" s="68"/>
    </row>
    <row r="141" spans="1:9" x14ac:dyDescent="0.25">
      <c r="A141" s="332"/>
      <c r="B141" s="71"/>
      <c r="C141" s="71"/>
      <c r="D141" s="72"/>
      <c r="E141" s="76" t="s">
        <v>23</v>
      </c>
      <c r="F141" s="77">
        <v>158214</v>
      </c>
      <c r="G141" s="78">
        <v>0</v>
      </c>
      <c r="H141" s="77">
        <v>155199</v>
      </c>
      <c r="I141" s="68"/>
    </row>
    <row r="142" spans="1:9" ht="30" x14ac:dyDescent="0.25">
      <c r="A142" s="330">
        <v>46</v>
      </c>
      <c r="B142" s="71">
        <v>57</v>
      </c>
      <c r="C142" s="71">
        <v>761</v>
      </c>
      <c r="D142" s="72" t="s">
        <v>69</v>
      </c>
      <c r="E142" s="73" t="s">
        <v>21</v>
      </c>
      <c r="F142" s="74">
        <v>649837</v>
      </c>
      <c r="G142" s="75">
        <v>0</v>
      </c>
      <c r="H142" s="74">
        <v>-1866</v>
      </c>
      <c r="I142" s="68"/>
    </row>
    <row r="143" spans="1:9" x14ac:dyDescent="0.25">
      <c r="A143" s="331"/>
      <c r="B143" s="71"/>
      <c r="C143" s="71"/>
      <c r="D143" s="72"/>
      <c r="E143" s="76" t="s">
        <v>34</v>
      </c>
      <c r="F143" s="77">
        <v>4638</v>
      </c>
      <c r="G143" s="78">
        <v>0</v>
      </c>
      <c r="H143" s="78">
        <v>0</v>
      </c>
      <c r="I143" s="68"/>
    </row>
    <row r="144" spans="1:9" x14ac:dyDescent="0.25">
      <c r="A144" s="331"/>
      <c r="B144" s="71"/>
      <c r="C144" s="71"/>
      <c r="D144" s="72"/>
      <c r="E144" s="76" t="s">
        <v>22</v>
      </c>
      <c r="F144" s="77">
        <v>640794</v>
      </c>
      <c r="G144" s="78">
        <v>0</v>
      </c>
      <c r="H144" s="78">
        <v>0</v>
      </c>
      <c r="I144" s="68"/>
    </row>
    <row r="145" spans="1:9" x14ac:dyDescent="0.25">
      <c r="A145" s="332"/>
      <c r="B145" s="71"/>
      <c r="C145" s="71"/>
      <c r="D145" s="72"/>
      <c r="E145" s="76" t="s">
        <v>23</v>
      </c>
      <c r="F145" s="77">
        <v>4405</v>
      </c>
      <c r="G145" s="78">
        <v>0</v>
      </c>
      <c r="H145" s="77">
        <v>-1866</v>
      </c>
      <c r="I145" s="68"/>
    </row>
    <row r="146" spans="1:9" x14ac:dyDescent="0.25">
      <c r="A146" s="330">
        <v>47</v>
      </c>
      <c r="B146" s="71">
        <v>59</v>
      </c>
      <c r="C146" s="71">
        <v>3001</v>
      </c>
      <c r="D146" s="72" t="s">
        <v>70</v>
      </c>
      <c r="E146" s="73" t="s">
        <v>21</v>
      </c>
      <c r="F146" s="74">
        <v>2487718</v>
      </c>
      <c r="G146" s="75">
        <v>0</v>
      </c>
      <c r="H146" s="74">
        <v>1114182</v>
      </c>
      <c r="I146" s="68"/>
    </row>
    <row r="147" spans="1:9" x14ac:dyDescent="0.25">
      <c r="A147" s="331"/>
      <c r="B147" s="71"/>
      <c r="C147" s="71"/>
      <c r="D147" s="72"/>
      <c r="E147" s="76" t="s">
        <v>22</v>
      </c>
      <c r="F147" s="77">
        <v>1057158</v>
      </c>
      <c r="G147" s="78">
        <v>0</v>
      </c>
      <c r="H147" s="78">
        <v>0</v>
      </c>
      <c r="I147" s="68"/>
    </row>
    <row r="148" spans="1:9" x14ac:dyDescent="0.25">
      <c r="A148" s="332"/>
      <c r="B148" s="71"/>
      <c r="C148" s="71"/>
      <c r="D148" s="72"/>
      <c r="E148" s="76" t="s">
        <v>23</v>
      </c>
      <c r="F148" s="77">
        <v>1430560</v>
      </c>
      <c r="G148" s="78">
        <v>0</v>
      </c>
      <c r="H148" s="77">
        <v>1114182</v>
      </c>
      <c r="I148" s="68"/>
    </row>
    <row r="149" spans="1:9" ht="30" x14ac:dyDescent="0.25">
      <c r="A149" s="330">
        <v>48</v>
      </c>
      <c r="B149" s="71">
        <v>71</v>
      </c>
      <c r="C149" s="71">
        <v>4009</v>
      </c>
      <c r="D149" s="72" t="s">
        <v>71</v>
      </c>
      <c r="E149" s="73" t="s">
        <v>21</v>
      </c>
      <c r="F149" s="74">
        <v>9126767</v>
      </c>
      <c r="G149" s="75">
        <v>0</v>
      </c>
      <c r="H149" s="75">
        <v>0</v>
      </c>
      <c r="I149" s="68"/>
    </row>
    <row r="150" spans="1:9" x14ac:dyDescent="0.25">
      <c r="A150" s="331"/>
      <c r="B150" s="71"/>
      <c r="C150" s="71"/>
      <c r="D150" s="72"/>
      <c r="E150" s="76" t="s">
        <v>34</v>
      </c>
      <c r="F150" s="77">
        <v>2454288</v>
      </c>
      <c r="G150" s="78">
        <v>0</v>
      </c>
      <c r="H150" s="78">
        <v>0</v>
      </c>
      <c r="I150" s="68"/>
    </row>
    <row r="151" spans="1:9" x14ac:dyDescent="0.25">
      <c r="A151" s="331"/>
      <c r="B151" s="71"/>
      <c r="C151" s="71"/>
      <c r="D151" s="72"/>
      <c r="E151" s="76" t="s">
        <v>35</v>
      </c>
      <c r="F151" s="77">
        <v>2711340</v>
      </c>
      <c r="G151" s="78">
        <v>0</v>
      </c>
      <c r="H151" s="78">
        <v>0</v>
      </c>
      <c r="I151" s="68"/>
    </row>
    <row r="152" spans="1:9" x14ac:dyDescent="0.25">
      <c r="A152" s="331"/>
      <c r="B152" s="71"/>
      <c r="C152" s="71"/>
      <c r="D152" s="72"/>
      <c r="E152" s="76" t="s">
        <v>22</v>
      </c>
      <c r="F152" s="77">
        <v>3926220</v>
      </c>
      <c r="G152" s="78">
        <v>0</v>
      </c>
      <c r="H152" s="78">
        <v>0</v>
      </c>
      <c r="I152" s="68"/>
    </row>
    <row r="153" spans="1:9" x14ac:dyDescent="0.25">
      <c r="A153" s="332"/>
      <c r="B153" s="71"/>
      <c r="C153" s="71"/>
      <c r="D153" s="72"/>
      <c r="E153" s="76" t="s">
        <v>23</v>
      </c>
      <c r="F153" s="77">
        <v>34919</v>
      </c>
      <c r="G153" s="78">
        <v>0</v>
      </c>
      <c r="H153" s="78">
        <v>0</v>
      </c>
      <c r="I153" s="68"/>
    </row>
    <row r="154" spans="1:9" x14ac:dyDescent="0.25">
      <c r="A154" s="330">
        <v>49</v>
      </c>
      <c r="B154" s="71">
        <v>71</v>
      </c>
      <c r="C154" s="71">
        <v>4010</v>
      </c>
      <c r="D154" s="72" t="s">
        <v>72</v>
      </c>
      <c r="E154" s="73" t="s">
        <v>21</v>
      </c>
      <c r="F154" s="74">
        <v>628485</v>
      </c>
      <c r="G154" s="75">
        <v>0</v>
      </c>
      <c r="H154" s="74">
        <v>383985</v>
      </c>
      <c r="I154" s="68"/>
    </row>
    <row r="155" spans="1:9" x14ac:dyDescent="0.25">
      <c r="A155" s="331"/>
      <c r="B155" s="71"/>
      <c r="C155" s="71"/>
      <c r="D155" s="72"/>
      <c r="E155" s="76" t="s">
        <v>22</v>
      </c>
      <c r="F155" s="77">
        <v>113684</v>
      </c>
      <c r="G155" s="78">
        <v>0</v>
      </c>
      <c r="H155" s="78">
        <v>0</v>
      </c>
      <c r="I155" s="68"/>
    </row>
    <row r="156" spans="1:9" x14ac:dyDescent="0.25">
      <c r="A156" s="332"/>
      <c r="B156" s="71"/>
      <c r="C156" s="71"/>
      <c r="D156" s="72"/>
      <c r="E156" s="76" t="s">
        <v>23</v>
      </c>
      <c r="F156" s="77">
        <v>514801</v>
      </c>
      <c r="G156" s="78">
        <v>0</v>
      </c>
      <c r="H156" s="77">
        <v>383985</v>
      </c>
      <c r="I156" s="68"/>
    </row>
    <row r="157" spans="1:9" x14ac:dyDescent="0.25">
      <c r="A157" s="330">
        <v>50</v>
      </c>
      <c r="B157" s="71">
        <v>71</v>
      </c>
      <c r="C157" s="71">
        <v>4102</v>
      </c>
      <c r="D157" s="72" t="s">
        <v>73</v>
      </c>
      <c r="E157" s="73" t="s">
        <v>21</v>
      </c>
      <c r="F157" s="74">
        <v>3673914</v>
      </c>
      <c r="G157" s="75">
        <v>0</v>
      </c>
      <c r="H157" s="74">
        <v>15236</v>
      </c>
      <c r="I157" s="68"/>
    </row>
    <row r="158" spans="1:9" x14ac:dyDescent="0.25">
      <c r="A158" s="331"/>
      <c r="B158" s="71"/>
      <c r="C158" s="71"/>
      <c r="D158" s="72"/>
      <c r="E158" s="76" t="s">
        <v>35</v>
      </c>
      <c r="F158" s="77">
        <v>1919324</v>
      </c>
      <c r="G158" s="78">
        <v>0</v>
      </c>
      <c r="H158" s="78">
        <v>0</v>
      </c>
      <c r="I158" s="68"/>
    </row>
    <row r="159" spans="1:9" x14ac:dyDescent="0.25">
      <c r="A159" s="331"/>
      <c r="B159" s="71"/>
      <c r="C159" s="71"/>
      <c r="D159" s="72"/>
      <c r="E159" s="76" t="s">
        <v>22</v>
      </c>
      <c r="F159" s="77">
        <v>1739354</v>
      </c>
      <c r="G159" s="78">
        <v>0</v>
      </c>
      <c r="H159" s="78">
        <v>0</v>
      </c>
      <c r="I159" s="68"/>
    </row>
    <row r="160" spans="1:9" x14ac:dyDescent="0.25">
      <c r="A160" s="332"/>
      <c r="B160" s="71"/>
      <c r="C160" s="71"/>
      <c r="D160" s="72"/>
      <c r="E160" s="76" t="s">
        <v>23</v>
      </c>
      <c r="F160" s="77">
        <v>15236</v>
      </c>
      <c r="G160" s="78">
        <v>0</v>
      </c>
      <c r="H160" s="77">
        <v>15236</v>
      </c>
      <c r="I160" s="68"/>
    </row>
    <row r="161" spans="1:9" x14ac:dyDescent="0.25">
      <c r="A161" s="330">
        <v>51</v>
      </c>
      <c r="B161" s="71">
        <v>71</v>
      </c>
      <c r="C161" s="71">
        <v>4103</v>
      </c>
      <c r="D161" s="72" t="s">
        <v>74</v>
      </c>
      <c r="E161" s="73" t="s">
        <v>21</v>
      </c>
      <c r="F161" s="74">
        <v>140712</v>
      </c>
      <c r="G161" s="75">
        <v>0</v>
      </c>
      <c r="H161" s="74">
        <v>33860</v>
      </c>
      <c r="I161" s="68"/>
    </row>
    <row r="162" spans="1:9" x14ac:dyDescent="0.25">
      <c r="A162" s="331"/>
      <c r="B162" s="71"/>
      <c r="C162" s="71"/>
      <c r="D162" s="72"/>
      <c r="E162" s="76" t="s">
        <v>22</v>
      </c>
      <c r="F162" s="77">
        <v>47752</v>
      </c>
      <c r="G162" s="78">
        <v>0</v>
      </c>
      <c r="H162" s="78">
        <v>0</v>
      </c>
      <c r="I162" s="68"/>
    </row>
    <row r="163" spans="1:9" x14ac:dyDescent="0.25">
      <c r="A163" s="332"/>
      <c r="B163" s="71"/>
      <c r="C163" s="71"/>
      <c r="D163" s="72"/>
      <c r="E163" s="76" t="s">
        <v>23</v>
      </c>
      <c r="F163" s="77">
        <v>92960</v>
      </c>
      <c r="G163" s="78">
        <v>0</v>
      </c>
      <c r="H163" s="77">
        <v>33860</v>
      </c>
      <c r="I163" s="68"/>
    </row>
    <row r="164" spans="1:9" x14ac:dyDescent="0.25">
      <c r="A164" s="330">
        <v>52</v>
      </c>
      <c r="B164" s="71">
        <v>71</v>
      </c>
      <c r="C164" s="71">
        <v>4104</v>
      </c>
      <c r="D164" s="72" t="s">
        <v>75</v>
      </c>
      <c r="E164" s="73" t="s">
        <v>21</v>
      </c>
      <c r="F164" s="74">
        <v>99496</v>
      </c>
      <c r="G164" s="75">
        <v>0</v>
      </c>
      <c r="H164" s="75">
        <v>0</v>
      </c>
      <c r="I164" s="68"/>
    </row>
    <row r="165" spans="1:9" x14ac:dyDescent="0.25">
      <c r="A165" s="332"/>
      <c r="B165" s="71"/>
      <c r="C165" s="71"/>
      <c r="D165" s="72"/>
      <c r="E165" s="76" t="s">
        <v>22</v>
      </c>
      <c r="F165" s="77">
        <v>99496</v>
      </c>
      <c r="G165" s="78">
        <v>0</v>
      </c>
      <c r="H165" s="78">
        <v>0</v>
      </c>
      <c r="I165" s="68"/>
    </row>
    <row r="166" spans="1:9" x14ac:dyDescent="0.25">
      <c r="A166" s="330">
        <v>53</v>
      </c>
      <c r="B166" s="71">
        <v>71</v>
      </c>
      <c r="C166" s="71">
        <v>4106</v>
      </c>
      <c r="D166" s="72" t="s">
        <v>76</v>
      </c>
      <c r="E166" s="73" t="s">
        <v>21</v>
      </c>
      <c r="F166" s="74">
        <v>876093</v>
      </c>
      <c r="G166" s="75">
        <v>0</v>
      </c>
      <c r="H166" s="75">
        <v>0</v>
      </c>
      <c r="I166" s="68"/>
    </row>
    <row r="167" spans="1:9" x14ac:dyDescent="0.25">
      <c r="A167" s="332"/>
      <c r="B167" s="71"/>
      <c r="C167" s="71"/>
      <c r="D167" s="72"/>
      <c r="E167" s="76" t="s">
        <v>22</v>
      </c>
      <c r="F167" s="77">
        <v>876093</v>
      </c>
      <c r="G167" s="78">
        <v>0</v>
      </c>
      <c r="H167" s="78">
        <v>0</v>
      </c>
      <c r="I167" s="68"/>
    </row>
    <row r="168" spans="1:9" x14ac:dyDescent="0.25">
      <c r="A168" s="330">
        <v>54</v>
      </c>
      <c r="B168" s="71">
        <v>74</v>
      </c>
      <c r="C168" s="71">
        <v>4095</v>
      </c>
      <c r="D168" s="72" t="s">
        <v>77</v>
      </c>
      <c r="E168" s="73" t="s">
        <v>21</v>
      </c>
      <c r="F168" s="74">
        <v>5798940</v>
      </c>
      <c r="G168" s="75">
        <v>0</v>
      </c>
      <c r="H168" s="74">
        <v>3766659</v>
      </c>
      <c r="I168" s="68"/>
    </row>
    <row r="169" spans="1:9" x14ac:dyDescent="0.25">
      <c r="A169" s="331"/>
      <c r="B169" s="71"/>
      <c r="C169" s="71"/>
      <c r="D169" s="72"/>
      <c r="E169" s="76" t="s">
        <v>22</v>
      </c>
      <c r="F169" s="77">
        <v>1366673</v>
      </c>
      <c r="G169" s="78">
        <v>0</v>
      </c>
      <c r="H169" s="78">
        <v>0</v>
      </c>
      <c r="I169" s="68"/>
    </row>
    <row r="170" spans="1:9" x14ac:dyDescent="0.25">
      <c r="A170" s="332"/>
      <c r="B170" s="71"/>
      <c r="C170" s="71"/>
      <c r="D170" s="72"/>
      <c r="E170" s="76" t="s">
        <v>23</v>
      </c>
      <c r="F170" s="77">
        <v>4432267</v>
      </c>
      <c r="G170" s="78">
        <v>0</v>
      </c>
      <c r="H170" s="77">
        <v>3766659</v>
      </c>
      <c r="I170" s="68"/>
    </row>
    <row r="171" spans="1:9" x14ac:dyDescent="0.25">
      <c r="A171" s="330">
        <v>55</v>
      </c>
      <c r="B171" s="71">
        <v>74</v>
      </c>
      <c r="C171" s="71">
        <v>4096</v>
      </c>
      <c r="D171" s="72" t="s">
        <v>78</v>
      </c>
      <c r="E171" s="73" t="s">
        <v>21</v>
      </c>
      <c r="F171" s="74">
        <v>657212</v>
      </c>
      <c r="G171" s="75">
        <v>0</v>
      </c>
      <c r="H171" s="75">
        <v>0</v>
      </c>
      <c r="I171" s="68"/>
    </row>
    <row r="172" spans="1:9" x14ac:dyDescent="0.25">
      <c r="A172" s="331"/>
      <c r="B172" s="71"/>
      <c r="C172" s="71"/>
      <c r="D172" s="72"/>
      <c r="E172" s="76" t="s">
        <v>22</v>
      </c>
      <c r="F172" s="77">
        <v>627361</v>
      </c>
      <c r="G172" s="78">
        <v>0</v>
      </c>
      <c r="H172" s="78">
        <v>0</v>
      </c>
      <c r="I172" s="68"/>
    </row>
    <row r="173" spans="1:9" x14ac:dyDescent="0.25">
      <c r="A173" s="332"/>
      <c r="B173" s="71"/>
      <c r="C173" s="71"/>
      <c r="D173" s="72"/>
      <c r="E173" s="76" t="s">
        <v>23</v>
      </c>
      <c r="F173" s="77">
        <v>29851</v>
      </c>
      <c r="G173" s="78">
        <v>0</v>
      </c>
      <c r="H173" s="78">
        <v>0</v>
      </c>
      <c r="I173" s="68"/>
    </row>
    <row r="174" spans="1:9" x14ac:dyDescent="0.25">
      <c r="A174" s="330">
        <v>56</v>
      </c>
      <c r="B174" s="71">
        <v>74</v>
      </c>
      <c r="C174" s="71">
        <v>4097</v>
      </c>
      <c r="D174" s="72" t="s">
        <v>79</v>
      </c>
      <c r="E174" s="73" t="s">
        <v>21</v>
      </c>
      <c r="F174" s="74">
        <v>220895</v>
      </c>
      <c r="G174" s="75">
        <v>0</v>
      </c>
      <c r="H174" s="75">
        <v>0</v>
      </c>
      <c r="I174" s="68"/>
    </row>
    <row r="175" spans="1:9" x14ac:dyDescent="0.25">
      <c r="A175" s="331"/>
      <c r="B175" s="71"/>
      <c r="C175" s="71"/>
      <c r="D175" s="72"/>
      <c r="E175" s="76" t="s">
        <v>22</v>
      </c>
      <c r="F175" s="77">
        <v>58487</v>
      </c>
      <c r="G175" s="78">
        <v>0</v>
      </c>
      <c r="H175" s="78">
        <v>0</v>
      </c>
      <c r="I175" s="68"/>
    </row>
    <row r="176" spans="1:9" x14ac:dyDescent="0.25">
      <c r="A176" s="332"/>
      <c r="B176" s="71"/>
      <c r="C176" s="71"/>
      <c r="D176" s="72"/>
      <c r="E176" s="76" t="s">
        <v>23</v>
      </c>
      <c r="F176" s="77">
        <v>162408</v>
      </c>
      <c r="G176" s="78">
        <v>0</v>
      </c>
      <c r="H176" s="78">
        <v>0</v>
      </c>
      <c r="I176" s="68"/>
    </row>
    <row r="177" spans="1:9" x14ac:dyDescent="0.25">
      <c r="A177" s="330">
        <v>57</v>
      </c>
      <c r="B177" s="71">
        <v>74</v>
      </c>
      <c r="C177" s="71">
        <v>4098</v>
      </c>
      <c r="D177" s="72" t="s">
        <v>80</v>
      </c>
      <c r="E177" s="73" t="s">
        <v>21</v>
      </c>
      <c r="F177" s="74">
        <v>374711</v>
      </c>
      <c r="G177" s="75">
        <v>0</v>
      </c>
      <c r="H177" s="75">
        <v>399</v>
      </c>
      <c r="I177" s="68"/>
    </row>
    <row r="178" spans="1:9" x14ac:dyDescent="0.25">
      <c r="A178" s="331"/>
      <c r="B178" s="71"/>
      <c r="C178" s="71"/>
      <c r="D178" s="72"/>
      <c r="E178" s="76" t="s">
        <v>22</v>
      </c>
      <c r="F178" s="77">
        <v>281087</v>
      </c>
      <c r="G178" s="78">
        <v>0</v>
      </c>
      <c r="H178" s="78">
        <v>0</v>
      </c>
      <c r="I178" s="68"/>
    </row>
    <row r="179" spans="1:9" x14ac:dyDescent="0.25">
      <c r="A179" s="332"/>
      <c r="B179" s="71"/>
      <c r="C179" s="71"/>
      <c r="D179" s="72"/>
      <c r="E179" s="76" t="s">
        <v>23</v>
      </c>
      <c r="F179" s="77">
        <v>93624</v>
      </c>
      <c r="G179" s="78">
        <v>0</v>
      </c>
      <c r="H179" s="78">
        <v>399</v>
      </c>
      <c r="I179" s="68"/>
    </row>
    <row r="180" spans="1:9" ht="30" x14ac:dyDescent="0.25">
      <c r="A180" s="330">
        <v>58</v>
      </c>
      <c r="B180" s="71">
        <v>74</v>
      </c>
      <c r="C180" s="71">
        <v>4099</v>
      </c>
      <c r="D180" s="72" t="s">
        <v>81</v>
      </c>
      <c r="E180" s="73" t="s">
        <v>21</v>
      </c>
      <c r="F180" s="74">
        <v>2766843</v>
      </c>
      <c r="G180" s="74">
        <v>6330</v>
      </c>
      <c r="H180" s="75">
        <v>0</v>
      </c>
      <c r="I180" s="68"/>
    </row>
    <row r="181" spans="1:9" x14ac:dyDescent="0.25">
      <c r="A181" s="331"/>
      <c r="B181" s="71"/>
      <c r="C181" s="71"/>
      <c r="D181" s="72"/>
      <c r="E181" s="76" t="s">
        <v>34</v>
      </c>
      <c r="F181" s="77">
        <v>2224344</v>
      </c>
      <c r="G181" s="77">
        <v>5620</v>
      </c>
      <c r="H181" s="78">
        <v>0</v>
      </c>
      <c r="I181" s="68"/>
    </row>
    <row r="182" spans="1:9" x14ac:dyDescent="0.25">
      <c r="A182" s="332"/>
      <c r="B182" s="71"/>
      <c r="C182" s="71"/>
      <c r="D182" s="72"/>
      <c r="E182" s="76" t="s">
        <v>22</v>
      </c>
      <c r="F182" s="77">
        <v>542499</v>
      </c>
      <c r="G182" s="78">
        <v>710</v>
      </c>
      <c r="H182" s="78">
        <v>0</v>
      </c>
      <c r="I182" s="68"/>
    </row>
    <row r="183" spans="1:9" x14ac:dyDescent="0.25">
      <c r="A183" s="330">
        <v>59</v>
      </c>
      <c r="B183" s="71">
        <v>75</v>
      </c>
      <c r="C183" s="71">
        <v>4018</v>
      </c>
      <c r="D183" s="72" t="s">
        <v>82</v>
      </c>
      <c r="E183" s="73" t="s">
        <v>21</v>
      </c>
      <c r="F183" s="74">
        <v>36125</v>
      </c>
      <c r="G183" s="75">
        <v>0</v>
      </c>
      <c r="H183" s="75">
        <v>0</v>
      </c>
      <c r="I183" s="68"/>
    </row>
    <row r="184" spans="1:9" x14ac:dyDescent="0.25">
      <c r="A184" s="331"/>
      <c r="B184" s="71"/>
      <c r="C184" s="71"/>
      <c r="D184" s="72"/>
      <c r="E184" s="76" t="s">
        <v>22</v>
      </c>
      <c r="F184" s="77">
        <v>28724</v>
      </c>
      <c r="G184" s="78">
        <v>0</v>
      </c>
      <c r="H184" s="78">
        <v>0</v>
      </c>
      <c r="I184" s="68"/>
    </row>
    <row r="185" spans="1:9" x14ac:dyDescent="0.25">
      <c r="A185" s="332"/>
      <c r="B185" s="71"/>
      <c r="C185" s="71"/>
      <c r="D185" s="72"/>
      <c r="E185" s="76" t="s">
        <v>23</v>
      </c>
      <c r="F185" s="77">
        <v>7401</v>
      </c>
      <c r="G185" s="78">
        <v>0</v>
      </c>
      <c r="H185" s="78">
        <v>0</v>
      </c>
      <c r="I185" s="68"/>
    </row>
    <row r="186" spans="1:9" x14ac:dyDescent="0.25">
      <c r="A186" s="330">
        <v>60</v>
      </c>
      <c r="B186" s="71">
        <v>75</v>
      </c>
      <c r="C186" s="71">
        <v>4022</v>
      </c>
      <c r="D186" s="72" t="s">
        <v>83</v>
      </c>
      <c r="E186" s="73" t="s">
        <v>21</v>
      </c>
      <c r="F186" s="74">
        <v>31467</v>
      </c>
      <c r="G186" s="75">
        <v>0</v>
      </c>
      <c r="H186" s="75">
        <v>0</v>
      </c>
      <c r="I186" s="68"/>
    </row>
    <row r="187" spans="1:9" x14ac:dyDescent="0.25">
      <c r="A187" s="332"/>
      <c r="B187" s="71"/>
      <c r="C187" s="71"/>
      <c r="D187" s="72"/>
      <c r="E187" s="76" t="s">
        <v>35</v>
      </c>
      <c r="F187" s="77">
        <v>31467</v>
      </c>
      <c r="G187" s="78">
        <v>0</v>
      </c>
      <c r="H187" s="78">
        <v>0</v>
      </c>
      <c r="I187" s="68"/>
    </row>
    <row r="188" spans="1:9" x14ac:dyDescent="0.25">
      <c r="A188" s="330">
        <v>61</v>
      </c>
      <c r="B188" s="71">
        <v>75</v>
      </c>
      <c r="C188" s="71">
        <v>4101</v>
      </c>
      <c r="D188" s="72" t="s">
        <v>84</v>
      </c>
      <c r="E188" s="73" t="s">
        <v>21</v>
      </c>
      <c r="F188" s="74">
        <v>4635646</v>
      </c>
      <c r="G188" s="75">
        <v>0</v>
      </c>
      <c r="H188" s="74">
        <v>1960439</v>
      </c>
      <c r="I188" s="68"/>
    </row>
    <row r="189" spans="1:9" x14ac:dyDescent="0.25">
      <c r="A189" s="331"/>
      <c r="B189" s="71"/>
      <c r="C189" s="71"/>
      <c r="D189" s="72"/>
      <c r="E189" s="76" t="s">
        <v>22</v>
      </c>
      <c r="F189" s="77">
        <v>1564805</v>
      </c>
      <c r="G189" s="78">
        <v>0</v>
      </c>
      <c r="H189" s="78">
        <v>0</v>
      </c>
      <c r="I189" s="68"/>
    </row>
    <row r="190" spans="1:9" x14ac:dyDescent="0.25">
      <c r="A190" s="332"/>
      <c r="B190" s="71"/>
      <c r="C190" s="71"/>
      <c r="D190" s="72"/>
      <c r="E190" s="76" t="s">
        <v>23</v>
      </c>
      <c r="F190" s="77">
        <v>3070841</v>
      </c>
      <c r="G190" s="78">
        <v>0</v>
      </c>
      <c r="H190" s="77">
        <v>1960439</v>
      </c>
      <c r="I190" s="68"/>
    </row>
    <row r="191" spans="1:9" x14ac:dyDescent="0.25">
      <c r="A191" s="330">
        <v>62</v>
      </c>
      <c r="B191" s="71">
        <v>76</v>
      </c>
      <c r="C191" s="71">
        <v>4014</v>
      </c>
      <c r="D191" s="72" t="s">
        <v>85</v>
      </c>
      <c r="E191" s="73" t="s">
        <v>21</v>
      </c>
      <c r="F191" s="74">
        <v>16847395</v>
      </c>
      <c r="G191" s="75">
        <v>0</v>
      </c>
      <c r="H191" s="75">
        <v>0</v>
      </c>
      <c r="I191" s="68"/>
    </row>
    <row r="192" spans="1:9" x14ac:dyDescent="0.25">
      <c r="A192" s="331"/>
      <c r="B192" s="71"/>
      <c r="C192" s="71"/>
      <c r="D192" s="72"/>
      <c r="E192" s="76" t="s">
        <v>34</v>
      </c>
      <c r="F192" s="77">
        <v>4259211</v>
      </c>
      <c r="G192" s="78">
        <v>0</v>
      </c>
      <c r="H192" s="78">
        <v>0</v>
      </c>
      <c r="I192" s="68"/>
    </row>
    <row r="193" spans="1:9" x14ac:dyDescent="0.25">
      <c r="A193" s="331"/>
      <c r="B193" s="71"/>
      <c r="C193" s="71"/>
      <c r="D193" s="72"/>
      <c r="E193" s="76" t="s">
        <v>35</v>
      </c>
      <c r="F193" s="77">
        <v>11622569</v>
      </c>
      <c r="G193" s="78">
        <v>0</v>
      </c>
      <c r="H193" s="78">
        <v>0</v>
      </c>
      <c r="I193" s="68"/>
    </row>
    <row r="194" spans="1:9" x14ac:dyDescent="0.25">
      <c r="A194" s="331"/>
      <c r="B194" s="71"/>
      <c r="C194" s="71"/>
      <c r="D194" s="72"/>
      <c r="E194" s="76" t="s">
        <v>22</v>
      </c>
      <c r="F194" s="77">
        <v>964824</v>
      </c>
      <c r="G194" s="78">
        <v>0</v>
      </c>
      <c r="H194" s="78">
        <v>0</v>
      </c>
      <c r="I194" s="68"/>
    </row>
    <row r="195" spans="1:9" x14ac:dyDescent="0.25">
      <c r="A195" s="332"/>
      <c r="B195" s="71"/>
      <c r="C195" s="71"/>
      <c r="D195" s="72"/>
      <c r="E195" s="76" t="s">
        <v>23</v>
      </c>
      <c r="F195" s="78">
        <v>791</v>
      </c>
      <c r="G195" s="78">
        <v>0</v>
      </c>
      <c r="H195" s="78">
        <v>0</v>
      </c>
      <c r="I195" s="68"/>
    </row>
    <row r="196" spans="1:9" ht="30" x14ac:dyDescent="0.25">
      <c r="A196" s="330">
        <v>63</v>
      </c>
      <c r="B196" s="71">
        <v>76</v>
      </c>
      <c r="C196" s="71">
        <v>4100</v>
      </c>
      <c r="D196" s="72" t="s">
        <v>86</v>
      </c>
      <c r="E196" s="73" t="s">
        <v>21</v>
      </c>
      <c r="F196" s="74">
        <v>1374684</v>
      </c>
      <c r="G196" s="75">
        <v>0</v>
      </c>
      <c r="H196" s="75">
        <v>0</v>
      </c>
      <c r="I196" s="68"/>
    </row>
    <row r="197" spans="1:9" x14ac:dyDescent="0.25">
      <c r="A197" s="332"/>
      <c r="B197" s="71"/>
      <c r="C197" s="71"/>
      <c r="D197" s="72"/>
      <c r="E197" s="76" t="s">
        <v>22</v>
      </c>
      <c r="F197" s="77">
        <v>1374684</v>
      </c>
      <c r="G197" s="78">
        <v>0</v>
      </c>
      <c r="H197" s="78">
        <v>0</v>
      </c>
      <c r="I197" s="68"/>
    </row>
    <row r="198" spans="1:9" x14ac:dyDescent="0.25">
      <c r="A198" s="330">
        <v>64</v>
      </c>
      <c r="B198" s="71">
        <v>76</v>
      </c>
      <c r="C198" s="71">
        <v>4101</v>
      </c>
      <c r="D198" s="72" t="s">
        <v>87</v>
      </c>
      <c r="E198" s="73" t="s">
        <v>21</v>
      </c>
      <c r="F198" s="74">
        <v>312463</v>
      </c>
      <c r="G198" s="75">
        <v>0</v>
      </c>
      <c r="H198" s="74">
        <v>2645</v>
      </c>
      <c r="I198" s="68"/>
    </row>
    <row r="199" spans="1:9" x14ac:dyDescent="0.25">
      <c r="A199" s="331"/>
      <c r="B199" s="71"/>
      <c r="C199" s="71"/>
      <c r="D199" s="72"/>
      <c r="E199" s="76" t="s">
        <v>22</v>
      </c>
      <c r="F199" s="77">
        <v>309717</v>
      </c>
      <c r="G199" s="78">
        <v>0</v>
      </c>
      <c r="H199" s="78">
        <v>0</v>
      </c>
      <c r="I199" s="68"/>
    </row>
    <row r="200" spans="1:9" x14ac:dyDescent="0.25">
      <c r="A200" s="332"/>
      <c r="B200" s="71"/>
      <c r="C200" s="71"/>
      <c r="D200" s="72"/>
      <c r="E200" s="76" t="s">
        <v>23</v>
      </c>
      <c r="F200" s="77">
        <v>2746</v>
      </c>
      <c r="G200" s="78">
        <v>0</v>
      </c>
      <c r="H200" s="77">
        <v>2645</v>
      </c>
      <c r="I200" s="68"/>
    </row>
    <row r="201" spans="1:9" x14ac:dyDescent="0.25">
      <c r="A201" s="330">
        <v>65</v>
      </c>
      <c r="B201" s="71">
        <v>92</v>
      </c>
      <c r="C201" s="71">
        <v>1000</v>
      </c>
      <c r="D201" s="72" t="s">
        <v>88</v>
      </c>
      <c r="E201" s="73" t="s">
        <v>21</v>
      </c>
      <c r="F201" s="74">
        <v>9112</v>
      </c>
      <c r="G201" s="75">
        <v>0</v>
      </c>
      <c r="H201" s="75">
        <v>0</v>
      </c>
      <c r="I201" s="68"/>
    </row>
    <row r="202" spans="1:9" x14ac:dyDescent="0.25">
      <c r="A202" s="332"/>
      <c r="B202" s="71"/>
      <c r="C202" s="71"/>
      <c r="D202" s="72"/>
      <c r="E202" s="76" t="s">
        <v>22</v>
      </c>
      <c r="F202" s="77">
        <v>9112</v>
      </c>
      <c r="G202" s="78">
        <v>0</v>
      </c>
      <c r="H202" s="78">
        <v>0</v>
      </c>
      <c r="I202" s="68"/>
    </row>
    <row r="203" spans="1:9" x14ac:dyDescent="0.25">
      <c r="A203" s="330">
        <v>66</v>
      </c>
      <c r="B203" s="71">
        <v>98</v>
      </c>
      <c r="C203" s="71">
        <v>1501</v>
      </c>
      <c r="D203" s="72" t="s">
        <v>89</v>
      </c>
      <c r="E203" s="73" t="s">
        <v>21</v>
      </c>
      <c r="F203" s="74">
        <v>253713</v>
      </c>
      <c r="G203" s="75">
        <v>0</v>
      </c>
      <c r="H203" s="75">
        <v>0</v>
      </c>
      <c r="I203" s="68"/>
    </row>
    <row r="204" spans="1:9" x14ac:dyDescent="0.25">
      <c r="A204" s="331"/>
      <c r="B204" s="71"/>
      <c r="C204" s="71"/>
      <c r="D204" s="72"/>
      <c r="E204" s="76" t="s">
        <v>22</v>
      </c>
      <c r="F204" s="77">
        <v>245961</v>
      </c>
      <c r="G204" s="78">
        <v>0</v>
      </c>
      <c r="H204" s="78">
        <v>0</v>
      </c>
      <c r="I204" s="68"/>
    </row>
    <row r="205" spans="1:9" x14ac:dyDescent="0.25">
      <c r="A205" s="332"/>
      <c r="B205" s="71"/>
      <c r="C205" s="71"/>
      <c r="D205" s="72"/>
      <c r="E205" s="76" t="s">
        <v>23</v>
      </c>
      <c r="F205" s="77">
        <v>7752</v>
      </c>
      <c r="G205" s="78">
        <v>0</v>
      </c>
      <c r="H205" s="78">
        <v>0</v>
      </c>
      <c r="I205" s="68"/>
    </row>
    <row r="206" spans="1:9" ht="30" x14ac:dyDescent="0.25">
      <c r="A206" s="330">
        <v>67</v>
      </c>
      <c r="B206" s="71">
        <v>15</v>
      </c>
      <c r="C206" s="71">
        <v>2032</v>
      </c>
      <c r="D206" s="72" t="s">
        <v>90</v>
      </c>
      <c r="E206" s="73" t="s">
        <v>21</v>
      </c>
      <c r="F206" s="74">
        <v>1570220</v>
      </c>
      <c r="G206" s="75">
        <v>0</v>
      </c>
      <c r="H206" s="75">
        <v>0</v>
      </c>
      <c r="I206" s="68"/>
    </row>
    <row r="207" spans="1:9" x14ac:dyDescent="0.25">
      <c r="A207" s="331"/>
      <c r="B207" s="71"/>
      <c r="C207" s="71"/>
      <c r="D207" s="72"/>
      <c r="E207" s="76" t="s">
        <v>22</v>
      </c>
      <c r="F207" s="77">
        <v>1545580</v>
      </c>
      <c r="G207" s="78">
        <v>0</v>
      </c>
      <c r="H207" s="78">
        <v>0</v>
      </c>
      <c r="I207" s="68"/>
    </row>
    <row r="208" spans="1:9" x14ac:dyDescent="0.25">
      <c r="A208" s="332"/>
      <c r="B208" s="71"/>
      <c r="C208" s="71"/>
      <c r="D208" s="72"/>
      <c r="E208" s="76" t="s">
        <v>23</v>
      </c>
      <c r="F208" s="77">
        <v>24640</v>
      </c>
      <c r="G208" s="78">
        <v>0</v>
      </c>
      <c r="H208" s="78">
        <v>0</v>
      </c>
      <c r="I208" s="68"/>
    </row>
    <row r="209" spans="1:9" x14ac:dyDescent="0.25">
      <c r="A209" s="330">
        <v>68</v>
      </c>
      <c r="B209" s="71">
        <v>16</v>
      </c>
      <c r="C209" s="71">
        <v>2008</v>
      </c>
      <c r="D209" s="72" t="s">
        <v>91</v>
      </c>
      <c r="E209" s="73" t="s">
        <v>21</v>
      </c>
      <c r="F209" s="74">
        <v>901202</v>
      </c>
      <c r="G209" s="75">
        <v>0</v>
      </c>
      <c r="H209" s="75">
        <v>0</v>
      </c>
      <c r="I209" s="68"/>
    </row>
    <row r="210" spans="1:9" x14ac:dyDescent="0.25">
      <c r="A210" s="332"/>
      <c r="B210" s="71"/>
      <c r="C210" s="71"/>
      <c r="D210" s="72"/>
      <c r="E210" s="76" t="s">
        <v>22</v>
      </c>
      <c r="F210" s="77">
        <v>901202</v>
      </c>
      <c r="G210" s="78">
        <v>0</v>
      </c>
      <c r="H210" s="78">
        <v>0</v>
      </c>
      <c r="I210" s="68"/>
    </row>
    <row r="211" spans="1:9" ht="30" x14ac:dyDescent="0.25">
      <c r="A211" s="330">
        <v>69</v>
      </c>
      <c r="B211" s="71">
        <v>31</v>
      </c>
      <c r="C211" s="71">
        <v>2362</v>
      </c>
      <c r="D211" s="72" t="s">
        <v>92</v>
      </c>
      <c r="E211" s="73" t="s">
        <v>21</v>
      </c>
      <c r="F211" s="74">
        <v>786213</v>
      </c>
      <c r="G211" s="75">
        <v>0</v>
      </c>
      <c r="H211" s="75">
        <v>0</v>
      </c>
      <c r="I211" s="68"/>
    </row>
    <row r="212" spans="1:9" x14ac:dyDescent="0.25">
      <c r="A212" s="332"/>
      <c r="B212" s="71"/>
      <c r="C212" s="71"/>
      <c r="D212" s="72"/>
      <c r="E212" s="76" t="s">
        <v>34</v>
      </c>
      <c r="F212" s="77">
        <v>786213</v>
      </c>
      <c r="G212" s="78">
        <v>0</v>
      </c>
      <c r="H212" s="78">
        <v>0</v>
      </c>
      <c r="I212" s="68"/>
    </row>
    <row r="213" spans="1:9" x14ac:dyDescent="0.25">
      <c r="A213" s="330">
        <v>70</v>
      </c>
      <c r="B213" s="71">
        <v>31</v>
      </c>
      <c r="C213" s="71">
        <v>2407</v>
      </c>
      <c r="D213" s="72" t="s">
        <v>93</v>
      </c>
      <c r="E213" s="73" t="s">
        <v>21</v>
      </c>
      <c r="F213" s="74">
        <v>26862</v>
      </c>
      <c r="G213" s="75">
        <v>0</v>
      </c>
      <c r="H213" s="75">
        <v>0</v>
      </c>
      <c r="I213" s="68"/>
    </row>
    <row r="214" spans="1:9" x14ac:dyDescent="0.25">
      <c r="A214" s="332"/>
      <c r="B214" s="71"/>
      <c r="C214" s="71"/>
      <c r="D214" s="72"/>
      <c r="E214" s="76" t="s">
        <v>23</v>
      </c>
      <c r="F214" s="77">
        <v>26862</v>
      </c>
      <c r="G214" s="78">
        <v>0</v>
      </c>
      <c r="H214" s="78">
        <v>0</v>
      </c>
      <c r="I214" s="68"/>
    </row>
    <row r="215" spans="1:9" x14ac:dyDescent="0.25">
      <c r="A215" s="330">
        <v>71</v>
      </c>
      <c r="B215" s="71">
        <v>31</v>
      </c>
      <c r="C215" s="71">
        <v>3201</v>
      </c>
      <c r="D215" s="72" t="s">
        <v>94</v>
      </c>
      <c r="E215" s="73" t="s">
        <v>21</v>
      </c>
      <c r="F215" s="74">
        <v>43476</v>
      </c>
      <c r="G215" s="75">
        <v>0</v>
      </c>
      <c r="H215" s="75">
        <v>0</v>
      </c>
      <c r="I215" s="68"/>
    </row>
    <row r="216" spans="1:9" x14ac:dyDescent="0.25">
      <c r="A216" s="331"/>
      <c r="B216" s="71"/>
      <c r="C216" s="71"/>
      <c r="D216" s="72"/>
      <c r="E216" s="76" t="s">
        <v>22</v>
      </c>
      <c r="F216" s="77">
        <v>32100</v>
      </c>
      <c r="G216" s="78">
        <v>0</v>
      </c>
      <c r="H216" s="78">
        <v>0</v>
      </c>
      <c r="I216" s="68"/>
    </row>
    <row r="217" spans="1:9" x14ac:dyDescent="0.25">
      <c r="A217" s="332"/>
      <c r="B217" s="71"/>
      <c r="C217" s="71"/>
      <c r="D217" s="72"/>
      <c r="E217" s="76" t="s">
        <v>23</v>
      </c>
      <c r="F217" s="77">
        <v>11376</v>
      </c>
      <c r="G217" s="78">
        <v>0</v>
      </c>
      <c r="H217" s="78">
        <v>0</v>
      </c>
      <c r="I217" s="68"/>
    </row>
    <row r="218" spans="1:9" ht="30" x14ac:dyDescent="0.25">
      <c r="A218" s="330">
        <v>72</v>
      </c>
      <c r="B218" s="71">
        <v>31</v>
      </c>
      <c r="C218" s="71">
        <v>950</v>
      </c>
      <c r="D218" s="72" t="s">
        <v>95</v>
      </c>
      <c r="E218" s="73" t="s">
        <v>21</v>
      </c>
      <c r="F218" s="74">
        <v>210508</v>
      </c>
      <c r="G218" s="75">
        <v>0</v>
      </c>
      <c r="H218" s="75">
        <v>0</v>
      </c>
      <c r="I218" s="68"/>
    </row>
    <row r="219" spans="1:9" x14ac:dyDescent="0.25">
      <c r="A219" s="331"/>
      <c r="B219" s="71"/>
      <c r="C219" s="71"/>
      <c r="D219" s="72"/>
      <c r="E219" s="76" t="s">
        <v>35</v>
      </c>
      <c r="F219" s="77">
        <v>128628</v>
      </c>
      <c r="G219" s="78">
        <v>0</v>
      </c>
      <c r="H219" s="78">
        <v>0</v>
      </c>
      <c r="I219" s="68"/>
    </row>
    <row r="220" spans="1:9" x14ac:dyDescent="0.25">
      <c r="A220" s="331"/>
      <c r="B220" s="71"/>
      <c r="C220" s="71"/>
      <c r="D220" s="72"/>
      <c r="E220" s="76" t="s">
        <v>22</v>
      </c>
      <c r="F220" s="77">
        <v>39271</v>
      </c>
      <c r="G220" s="78">
        <v>0</v>
      </c>
      <c r="H220" s="78">
        <v>0</v>
      </c>
      <c r="I220" s="68"/>
    </row>
    <row r="221" spans="1:9" x14ac:dyDescent="0.25">
      <c r="A221" s="332"/>
      <c r="B221" s="71"/>
      <c r="C221" s="71"/>
      <c r="D221" s="72"/>
      <c r="E221" s="76" t="s">
        <v>23</v>
      </c>
      <c r="F221" s="77">
        <v>42609</v>
      </c>
      <c r="G221" s="78">
        <v>0</v>
      </c>
      <c r="H221" s="78">
        <v>0</v>
      </c>
      <c r="I221" s="68"/>
    </row>
    <row r="222" spans="1:9" ht="30" x14ac:dyDescent="0.25">
      <c r="A222" s="330">
        <v>73</v>
      </c>
      <c r="B222" s="71">
        <v>31</v>
      </c>
      <c r="C222" s="71">
        <v>958</v>
      </c>
      <c r="D222" s="72" t="s">
        <v>96</v>
      </c>
      <c r="E222" s="73" t="s">
        <v>21</v>
      </c>
      <c r="F222" s="74">
        <v>3251189</v>
      </c>
      <c r="G222" s="75">
        <v>0</v>
      </c>
      <c r="H222" s="75">
        <v>0</v>
      </c>
      <c r="I222" s="68"/>
    </row>
    <row r="223" spans="1:9" x14ac:dyDescent="0.25">
      <c r="A223" s="332"/>
      <c r="B223" s="71"/>
      <c r="C223" s="71"/>
      <c r="D223" s="72"/>
      <c r="E223" s="76" t="s">
        <v>35</v>
      </c>
      <c r="F223" s="77">
        <v>3251189</v>
      </c>
      <c r="G223" s="78">
        <v>0</v>
      </c>
      <c r="H223" s="78">
        <v>0</v>
      </c>
      <c r="I223" s="68"/>
    </row>
    <row r="224" spans="1:9" x14ac:dyDescent="0.25">
      <c r="A224" s="330">
        <v>74</v>
      </c>
      <c r="B224" s="71">
        <v>34</v>
      </c>
      <c r="C224" s="71">
        <v>1619</v>
      </c>
      <c r="D224" s="72" t="s">
        <v>97</v>
      </c>
      <c r="E224" s="73" t="s">
        <v>21</v>
      </c>
      <c r="F224" s="74">
        <v>6943120</v>
      </c>
      <c r="G224" s="75">
        <v>0</v>
      </c>
      <c r="H224" s="74">
        <v>3781065</v>
      </c>
      <c r="I224" s="68"/>
    </row>
    <row r="225" spans="1:9" x14ac:dyDescent="0.25">
      <c r="A225" s="331"/>
      <c r="B225" s="71"/>
      <c r="C225" s="71"/>
      <c r="D225" s="72"/>
      <c r="E225" s="76" t="s">
        <v>34</v>
      </c>
      <c r="F225" s="77">
        <v>44760</v>
      </c>
      <c r="G225" s="78">
        <v>0</v>
      </c>
      <c r="H225" s="78">
        <v>0</v>
      </c>
      <c r="I225" s="68"/>
    </row>
    <row r="226" spans="1:9" x14ac:dyDescent="0.25">
      <c r="A226" s="331"/>
      <c r="B226" s="71"/>
      <c r="C226" s="71"/>
      <c r="D226" s="72"/>
      <c r="E226" s="76" t="s">
        <v>22</v>
      </c>
      <c r="F226" s="77">
        <v>1432935</v>
      </c>
      <c r="G226" s="78">
        <v>0</v>
      </c>
      <c r="H226" s="78">
        <v>0</v>
      </c>
      <c r="I226" s="68"/>
    </row>
    <row r="227" spans="1:9" x14ac:dyDescent="0.25">
      <c r="A227" s="332"/>
      <c r="B227" s="71"/>
      <c r="C227" s="71"/>
      <c r="D227" s="72"/>
      <c r="E227" s="76" t="s">
        <v>23</v>
      </c>
      <c r="F227" s="77">
        <v>5465425</v>
      </c>
      <c r="G227" s="78">
        <v>0</v>
      </c>
      <c r="H227" s="77">
        <v>3781065</v>
      </c>
      <c r="I227" s="68"/>
    </row>
    <row r="228" spans="1:9" x14ac:dyDescent="0.25">
      <c r="A228" s="330">
        <v>75</v>
      </c>
      <c r="B228" s="71">
        <v>34</v>
      </c>
      <c r="C228" s="71">
        <v>921</v>
      </c>
      <c r="D228" s="72" t="s">
        <v>98</v>
      </c>
      <c r="E228" s="73" t="s">
        <v>21</v>
      </c>
      <c r="F228" s="74">
        <v>13419268</v>
      </c>
      <c r="G228" s="75">
        <v>0</v>
      </c>
      <c r="H228" s="75">
        <v>0</v>
      </c>
      <c r="I228" s="68"/>
    </row>
    <row r="229" spans="1:9" x14ac:dyDescent="0.25">
      <c r="A229" s="331"/>
      <c r="B229" s="71"/>
      <c r="C229" s="71"/>
      <c r="D229" s="72"/>
      <c r="E229" s="76" t="s">
        <v>34</v>
      </c>
      <c r="F229" s="77">
        <v>11586535</v>
      </c>
      <c r="G229" s="78">
        <v>0</v>
      </c>
      <c r="H229" s="78">
        <v>0</v>
      </c>
      <c r="I229" s="68"/>
    </row>
    <row r="230" spans="1:9" x14ac:dyDescent="0.25">
      <c r="A230" s="331"/>
      <c r="B230" s="71"/>
      <c r="C230" s="71"/>
      <c r="D230" s="72"/>
      <c r="E230" s="76" t="s">
        <v>35</v>
      </c>
      <c r="F230" s="77">
        <v>854732</v>
      </c>
      <c r="G230" s="78">
        <v>0</v>
      </c>
      <c r="H230" s="78">
        <v>0</v>
      </c>
      <c r="I230" s="68"/>
    </row>
    <row r="231" spans="1:9" x14ac:dyDescent="0.25">
      <c r="A231" s="331"/>
      <c r="B231" s="71"/>
      <c r="C231" s="71"/>
      <c r="D231" s="72"/>
      <c r="E231" s="76" t="s">
        <v>22</v>
      </c>
      <c r="F231" s="77">
        <v>950337</v>
      </c>
      <c r="G231" s="78">
        <v>0</v>
      </c>
      <c r="H231" s="78">
        <v>0</v>
      </c>
      <c r="I231" s="68"/>
    </row>
    <row r="232" spans="1:9" x14ac:dyDescent="0.25">
      <c r="A232" s="332"/>
      <c r="B232" s="71"/>
      <c r="C232" s="71"/>
      <c r="D232" s="72"/>
      <c r="E232" s="76" t="s">
        <v>23</v>
      </c>
      <c r="F232" s="77">
        <v>27664</v>
      </c>
      <c r="G232" s="78">
        <v>0</v>
      </c>
      <c r="H232" s="78">
        <v>0</v>
      </c>
      <c r="I232" s="68"/>
    </row>
    <row r="233" spans="1:9" x14ac:dyDescent="0.25">
      <c r="A233" s="330">
        <v>76</v>
      </c>
      <c r="B233" s="71">
        <v>61</v>
      </c>
      <c r="C233" s="71">
        <v>1503</v>
      </c>
      <c r="D233" s="72" t="s">
        <v>99</v>
      </c>
      <c r="E233" s="73" t="s">
        <v>21</v>
      </c>
      <c r="F233" s="74">
        <v>2361260</v>
      </c>
      <c r="G233" s="75">
        <v>0</v>
      </c>
      <c r="H233" s="74">
        <v>1531031</v>
      </c>
      <c r="I233" s="68"/>
    </row>
    <row r="234" spans="1:9" x14ac:dyDescent="0.25">
      <c r="A234" s="331"/>
      <c r="B234" s="71"/>
      <c r="C234" s="71"/>
      <c r="D234" s="72"/>
      <c r="E234" s="76" t="s">
        <v>22</v>
      </c>
      <c r="F234" s="77">
        <v>474117</v>
      </c>
      <c r="G234" s="78">
        <v>0</v>
      </c>
      <c r="H234" s="78">
        <v>0</v>
      </c>
      <c r="I234" s="68"/>
    </row>
    <row r="235" spans="1:9" x14ac:dyDescent="0.25">
      <c r="A235" s="332"/>
      <c r="B235" s="71"/>
      <c r="C235" s="71"/>
      <c r="D235" s="72"/>
      <c r="E235" s="76" t="s">
        <v>23</v>
      </c>
      <c r="F235" s="77">
        <v>1887143</v>
      </c>
      <c r="G235" s="78">
        <v>0</v>
      </c>
      <c r="H235" s="77">
        <v>1531031</v>
      </c>
      <c r="I235" s="68"/>
    </row>
    <row r="236" spans="1:9" x14ac:dyDescent="0.25">
      <c r="A236" s="330">
        <v>77</v>
      </c>
      <c r="B236" s="71">
        <v>62</v>
      </c>
      <c r="C236" s="71">
        <v>510</v>
      </c>
      <c r="D236" s="72" t="s">
        <v>100</v>
      </c>
      <c r="E236" s="73" t="s">
        <v>21</v>
      </c>
      <c r="F236" s="74">
        <v>1277356</v>
      </c>
      <c r="G236" s="75">
        <v>0</v>
      </c>
      <c r="H236" s="74">
        <v>62798</v>
      </c>
      <c r="I236" s="68"/>
    </row>
    <row r="237" spans="1:9" x14ac:dyDescent="0.25">
      <c r="A237" s="331"/>
      <c r="B237" s="71"/>
      <c r="C237" s="71"/>
      <c r="D237" s="72"/>
      <c r="E237" s="76" t="s">
        <v>35</v>
      </c>
      <c r="F237" s="77">
        <v>1203440</v>
      </c>
      <c r="G237" s="78">
        <v>0</v>
      </c>
      <c r="H237" s="78">
        <v>0</v>
      </c>
      <c r="I237" s="68"/>
    </row>
    <row r="238" spans="1:9" x14ac:dyDescent="0.25">
      <c r="A238" s="332"/>
      <c r="B238" s="71"/>
      <c r="C238" s="71"/>
      <c r="D238" s="72"/>
      <c r="E238" s="76" t="s">
        <v>23</v>
      </c>
      <c r="F238" s="77">
        <v>73916</v>
      </c>
      <c r="G238" s="78">
        <v>0</v>
      </c>
      <c r="H238" s="77">
        <v>62798</v>
      </c>
      <c r="I238" s="68"/>
    </row>
    <row r="239" spans="1:9" x14ac:dyDescent="0.25">
      <c r="A239" s="330">
        <v>78</v>
      </c>
      <c r="B239" s="71">
        <v>71</v>
      </c>
      <c r="C239" s="71">
        <v>4001</v>
      </c>
      <c r="D239" s="72" t="s">
        <v>101</v>
      </c>
      <c r="E239" s="73" t="s">
        <v>21</v>
      </c>
      <c r="F239" s="74">
        <v>769418</v>
      </c>
      <c r="G239" s="75">
        <v>0</v>
      </c>
      <c r="H239" s="74">
        <v>3561</v>
      </c>
      <c r="I239" s="68"/>
    </row>
    <row r="240" spans="1:9" x14ac:dyDescent="0.25">
      <c r="A240" s="331"/>
      <c r="B240" s="71"/>
      <c r="C240" s="71"/>
      <c r="D240" s="72"/>
      <c r="E240" s="76" t="s">
        <v>22</v>
      </c>
      <c r="F240" s="77">
        <v>766233</v>
      </c>
      <c r="G240" s="78">
        <v>0</v>
      </c>
      <c r="H240" s="77">
        <v>3561</v>
      </c>
      <c r="I240" s="68"/>
    </row>
    <row r="241" spans="1:9" x14ac:dyDescent="0.25">
      <c r="A241" s="332"/>
      <c r="B241" s="71"/>
      <c r="C241" s="71"/>
      <c r="D241" s="72"/>
      <c r="E241" s="76" t="s">
        <v>23</v>
      </c>
      <c r="F241" s="77">
        <v>3185</v>
      </c>
      <c r="G241" s="78">
        <v>0</v>
      </c>
      <c r="H241" s="78">
        <v>0</v>
      </c>
      <c r="I241" s="68"/>
    </row>
    <row r="242" spans="1:9" x14ac:dyDescent="0.25">
      <c r="A242" s="330">
        <v>79</v>
      </c>
      <c r="B242" s="71">
        <v>71</v>
      </c>
      <c r="C242" s="71">
        <v>965</v>
      </c>
      <c r="D242" s="72" t="s">
        <v>102</v>
      </c>
      <c r="E242" s="73" t="s">
        <v>21</v>
      </c>
      <c r="F242" s="74">
        <v>15618878</v>
      </c>
      <c r="G242" s="75">
        <v>0</v>
      </c>
      <c r="H242" s="74">
        <v>7548631</v>
      </c>
      <c r="I242" s="68"/>
    </row>
    <row r="243" spans="1:9" x14ac:dyDescent="0.25">
      <c r="A243" s="331"/>
      <c r="B243" s="71"/>
      <c r="C243" s="71"/>
      <c r="D243" s="72"/>
      <c r="E243" s="76" t="s">
        <v>22</v>
      </c>
      <c r="F243" s="77">
        <v>5062908</v>
      </c>
      <c r="G243" s="78">
        <v>0</v>
      </c>
      <c r="H243" s="78">
        <v>0</v>
      </c>
      <c r="I243" s="68"/>
    </row>
    <row r="244" spans="1:9" x14ac:dyDescent="0.25">
      <c r="A244" s="332"/>
      <c r="B244" s="71"/>
      <c r="C244" s="71"/>
      <c r="D244" s="72"/>
      <c r="E244" s="76" t="s">
        <v>23</v>
      </c>
      <c r="F244" s="77">
        <v>10555970</v>
      </c>
      <c r="G244" s="78">
        <v>0</v>
      </c>
      <c r="H244" s="77">
        <v>7548631</v>
      </c>
      <c r="I244" s="68"/>
    </row>
    <row r="245" spans="1:9" ht="30" x14ac:dyDescent="0.25">
      <c r="A245" s="330">
        <v>80</v>
      </c>
      <c r="B245" s="71">
        <v>71</v>
      </c>
      <c r="C245" s="71">
        <v>995</v>
      </c>
      <c r="D245" s="72" t="s">
        <v>103</v>
      </c>
      <c r="E245" s="73" t="s">
        <v>21</v>
      </c>
      <c r="F245" s="74">
        <v>1670241</v>
      </c>
      <c r="G245" s="75">
        <v>0</v>
      </c>
      <c r="H245" s="75">
        <v>0</v>
      </c>
      <c r="I245" s="68"/>
    </row>
    <row r="246" spans="1:9" x14ac:dyDescent="0.25">
      <c r="A246" s="331"/>
      <c r="B246" s="71"/>
      <c r="C246" s="71"/>
      <c r="D246" s="72"/>
      <c r="E246" s="76" t="s">
        <v>22</v>
      </c>
      <c r="F246" s="77">
        <v>1667247</v>
      </c>
      <c r="G246" s="78">
        <v>0</v>
      </c>
      <c r="H246" s="78">
        <v>0</v>
      </c>
      <c r="I246" s="68"/>
    </row>
    <row r="247" spans="1:9" x14ac:dyDescent="0.25">
      <c r="A247" s="332"/>
      <c r="B247" s="71"/>
      <c r="C247" s="71"/>
      <c r="D247" s="72"/>
      <c r="E247" s="76" t="s">
        <v>23</v>
      </c>
      <c r="F247" s="77">
        <v>2994</v>
      </c>
      <c r="G247" s="78">
        <v>0</v>
      </c>
      <c r="H247" s="78">
        <v>0</v>
      </c>
      <c r="I247" s="68"/>
    </row>
    <row r="248" spans="1:9" ht="60" x14ac:dyDescent="0.25">
      <c r="A248" s="330">
        <v>81</v>
      </c>
      <c r="B248" s="71">
        <v>75</v>
      </c>
      <c r="C248" s="71">
        <v>144</v>
      </c>
      <c r="D248" s="72" t="s">
        <v>104</v>
      </c>
      <c r="E248" s="73" t="s">
        <v>21</v>
      </c>
      <c r="F248" s="74">
        <v>8234071</v>
      </c>
      <c r="G248" s="75">
        <v>0</v>
      </c>
      <c r="H248" s="74">
        <v>36707</v>
      </c>
      <c r="I248" s="68"/>
    </row>
    <row r="249" spans="1:9" x14ac:dyDescent="0.25">
      <c r="A249" s="331"/>
      <c r="B249" s="71"/>
      <c r="C249" s="71"/>
      <c r="D249" s="72"/>
      <c r="E249" s="76" t="s">
        <v>34</v>
      </c>
      <c r="F249" s="77">
        <v>8177330</v>
      </c>
      <c r="G249" s="78">
        <v>0</v>
      </c>
      <c r="H249" s="78">
        <v>0</v>
      </c>
      <c r="I249" s="68"/>
    </row>
    <row r="250" spans="1:9" x14ac:dyDescent="0.25">
      <c r="A250" s="332"/>
      <c r="B250" s="71"/>
      <c r="C250" s="71"/>
      <c r="D250" s="72"/>
      <c r="E250" s="76" t="s">
        <v>23</v>
      </c>
      <c r="F250" s="77">
        <v>56741</v>
      </c>
      <c r="G250" s="78">
        <v>0</v>
      </c>
      <c r="H250" s="77">
        <v>36707</v>
      </c>
      <c r="I250" s="68"/>
    </row>
    <row r="251" spans="1:9" ht="30" x14ac:dyDescent="0.25">
      <c r="A251" s="330">
        <v>82</v>
      </c>
      <c r="B251" s="71">
        <v>75</v>
      </c>
      <c r="C251" s="71">
        <v>4000</v>
      </c>
      <c r="D251" s="72" t="s">
        <v>106</v>
      </c>
      <c r="E251" s="73" t="s">
        <v>21</v>
      </c>
      <c r="F251" s="74">
        <v>819303</v>
      </c>
      <c r="G251" s="75">
        <v>0</v>
      </c>
      <c r="H251" s="75">
        <v>0</v>
      </c>
      <c r="I251" s="68"/>
    </row>
    <row r="252" spans="1:9" x14ac:dyDescent="0.25">
      <c r="A252" s="331"/>
      <c r="B252" s="71"/>
      <c r="C252" s="71"/>
      <c r="D252" s="72"/>
      <c r="E252" s="76" t="s">
        <v>34</v>
      </c>
      <c r="F252" s="77">
        <v>733277</v>
      </c>
      <c r="G252" s="78">
        <v>0</v>
      </c>
      <c r="H252" s="78">
        <v>0</v>
      </c>
      <c r="I252" s="68"/>
    </row>
    <row r="253" spans="1:9" x14ac:dyDescent="0.25">
      <c r="A253" s="332"/>
      <c r="B253" s="71"/>
      <c r="C253" s="71"/>
      <c r="D253" s="72"/>
      <c r="E253" s="76" t="s">
        <v>22</v>
      </c>
      <c r="F253" s="77">
        <v>86026</v>
      </c>
      <c r="G253" s="78">
        <v>0</v>
      </c>
      <c r="H253" s="78">
        <v>0</v>
      </c>
      <c r="I253" s="68"/>
    </row>
    <row r="254" spans="1:9" x14ac:dyDescent="0.25">
      <c r="A254" s="330">
        <v>83</v>
      </c>
      <c r="B254" s="71">
        <v>75</v>
      </c>
      <c r="C254" s="71">
        <v>962</v>
      </c>
      <c r="D254" s="72" t="s">
        <v>107</v>
      </c>
      <c r="E254" s="73" t="s">
        <v>21</v>
      </c>
      <c r="F254" s="74">
        <v>2171664</v>
      </c>
      <c r="G254" s="75">
        <v>0</v>
      </c>
      <c r="H254" s="75">
        <v>0</v>
      </c>
      <c r="I254" s="68"/>
    </row>
    <row r="255" spans="1:9" x14ac:dyDescent="0.25">
      <c r="A255" s="331"/>
      <c r="B255" s="71"/>
      <c r="C255" s="71"/>
      <c r="D255" s="72"/>
      <c r="E255" s="76" t="s">
        <v>35</v>
      </c>
      <c r="F255" s="77">
        <v>1712976</v>
      </c>
      <c r="G255" s="78">
        <v>0</v>
      </c>
      <c r="H255" s="78">
        <v>0</v>
      </c>
      <c r="I255" s="68"/>
    </row>
    <row r="256" spans="1:9" x14ac:dyDescent="0.25">
      <c r="A256" s="331"/>
      <c r="B256" s="71"/>
      <c r="C256" s="71"/>
      <c r="D256" s="72"/>
      <c r="E256" s="76" t="s">
        <v>22</v>
      </c>
      <c r="F256" s="77">
        <v>456335</v>
      </c>
      <c r="G256" s="78">
        <v>0</v>
      </c>
      <c r="H256" s="78">
        <v>0</v>
      </c>
      <c r="I256" s="68"/>
    </row>
    <row r="257" spans="1:9" x14ac:dyDescent="0.25">
      <c r="A257" s="332"/>
      <c r="B257" s="71"/>
      <c r="C257" s="71"/>
      <c r="D257" s="72"/>
      <c r="E257" s="76" t="s">
        <v>23</v>
      </c>
      <c r="F257" s="77">
        <v>2353</v>
      </c>
      <c r="G257" s="78">
        <v>0</v>
      </c>
      <c r="H257" s="78">
        <v>0</v>
      </c>
      <c r="I257" s="68"/>
    </row>
    <row r="258" spans="1:9" x14ac:dyDescent="0.25">
      <c r="A258" s="330">
        <v>84</v>
      </c>
      <c r="B258" s="71">
        <v>87</v>
      </c>
      <c r="C258" s="71">
        <v>933</v>
      </c>
      <c r="D258" s="72" t="s">
        <v>108</v>
      </c>
      <c r="E258" s="73" t="s">
        <v>21</v>
      </c>
      <c r="F258" s="74">
        <v>253924</v>
      </c>
      <c r="G258" s="75">
        <v>0</v>
      </c>
      <c r="H258" s="75">
        <v>0</v>
      </c>
      <c r="I258" s="68"/>
    </row>
    <row r="259" spans="1:9" x14ac:dyDescent="0.25">
      <c r="A259" s="332"/>
      <c r="B259" s="71"/>
      <c r="C259" s="71"/>
      <c r="D259" s="72"/>
      <c r="E259" s="76" t="s">
        <v>22</v>
      </c>
      <c r="F259" s="77">
        <v>253924</v>
      </c>
      <c r="G259" s="78">
        <v>0</v>
      </c>
      <c r="H259" s="78">
        <v>0</v>
      </c>
      <c r="I259" s="68"/>
    </row>
    <row r="260" spans="1:9" s="59" customFormat="1" ht="15.75" x14ac:dyDescent="0.25">
      <c r="A260" s="327">
        <v>85</v>
      </c>
      <c r="B260" s="62">
        <v>75</v>
      </c>
      <c r="C260" s="62">
        <v>146</v>
      </c>
      <c r="D260" s="57" t="s">
        <v>105</v>
      </c>
      <c r="E260" s="12" t="s">
        <v>21</v>
      </c>
      <c r="F260" s="13">
        <f>F264+F263+F262+F261</f>
        <v>5079098</v>
      </c>
      <c r="G260" s="13">
        <f t="shared" ref="G260:H260" si="0">G264+G263+G262+G261</f>
        <v>0</v>
      </c>
      <c r="H260" s="13">
        <f t="shared" si="0"/>
        <v>118</v>
      </c>
      <c r="I260" s="60"/>
    </row>
    <row r="261" spans="1:9" s="59" customFormat="1" ht="15.75" x14ac:dyDescent="0.25">
      <c r="A261" s="328"/>
      <c r="B261" s="62"/>
      <c r="C261" s="62"/>
      <c r="D261" s="57"/>
      <c r="E261" s="15" t="s">
        <v>34</v>
      </c>
      <c r="F261" s="16">
        <v>4231601</v>
      </c>
      <c r="G261" s="17">
        <v>0</v>
      </c>
      <c r="H261" s="17">
        <v>0</v>
      </c>
      <c r="I261" s="60"/>
    </row>
    <row r="262" spans="1:9" s="59" customFormat="1" ht="15.75" x14ac:dyDescent="0.25">
      <c r="A262" s="328"/>
      <c r="B262" s="62"/>
      <c r="C262" s="62"/>
      <c r="D262" s="57"/>
      <c r="E262" s="15" t="s">
        <v>35</v>
      </c>
      <c r="F262" s="16">
        <v>126606</v>
      </c>
      <c r="G262" s="17">
        <v>0</v>
      </c>
      <c r="H262" s="17">
        <v>0</v>
      </c>
      <c r="I262" s="60"/>
    </row>
    <row r="263" spans="1:9" s="59" customFormat="1" ht="15.75" x14ac:dyDescent="0.25">
      <c r="A263" s="328"/>
      <c r="B263" s="62"/>
      <c r="C263" s="62"/>
      <c r="D263" s="57"/>
      <c r="E263" s="15" t="s">
        <v>22</v>
      </c>
      <c r="F263" s="16">
        <v>699076</v>
      </c>
      <c r="G263" s="17">
        <v>0</v>
      </c>
      <c r="H263" s="17">
        <v>0</v>
      </c>
      <c r="I263" s="60"/>
    </row>
    <row r="264" spans="1:9" s="59" customFormat="1" ht="15.75" x14ac:dyDescent="0.25">
      <c r="A264" s="329"/>
      <c r="B264" s="62"/>
      <c r="C264" s="62"/>
      <c r="D264" s="57"/>
      <c r="E264" s="15" t="s">
        <v>23</v>
      </c>
      <c r="F264" s="16">
        <v>21815</v>
      </c>
      <c r="G264" s="17">
        <v>0</v>
      </c>
      <c r="H264" s="17">
        <v>118</v>
      </c>
      <c r="I264" s="60"/>
    </row>
    <row r="265" spans="1:9" s="59" customFormat="1" ht="31.5" x14ac:dyDescent="0.25">
      <c r="A265" s="327">
        <v>86</v>
      </c>
      <c r="B265" s="62">
        <v>31</v>
      </c>
      <c r="C265" s="62" t="s">
        <v>110</v>
      </c>
      <c r="D265" s="57" t="s">
        <v>111</v>
      </c>
      <c r="E265" s="12" t="s">
        <v>21</v>
      </c>
      <c r="F265" s="13">
        <f>F270+F269+F268+F267+F266</f>
        <v>753933781</v>
      </c>
      <c r="G265" s="13">
        <f t="shared" ref="G265:H265" si="1">G270+G269+G268+G267</f>
        <v>6072</v>
      </c>
      <c r="H265" s="13">
        <f t="shared" si="1"/>
        <v>145681270</v>
      </c>
      <c r="I265" s="60"/>
    </row>
    <row r="266" spans="1:9" s="129" customFormat="1" ht="15.75" x14ac:dyDescent="0.25">
      <c r="A266" s="328"/>
      <c r="B266" s="62"/>
      <c r="C266" s="62"/>
      <c r="D266" s="57"/>
      <c r="E266" s="15" t="s">
        <v>131</v>
      </c>
      <c r="F266" s="16">
        <v>1166987</v>
      </c>
      <c r="G266" s="13"/>
      <c r="H266" s="13"/>
    </row>
    <row r="267" spans="1:9" s="59" customFormat="1" ht="15.75" x14ac:dyDescent="0.25">
      <c r="A267" s="328"/>
      <c r="B267" s="62"/>
      <c r="C267" s="62"/>
      <c r="D267" s="57"/>
      <c r="E267" s="15" t="s">
        <v>34</v>
      </c>
      <c r="F267" s="16">
        <f>395551245-F266</f>
        <v>394384258</v>
      </c>
      <c r="G267" s="16">
        <v>4854</v>
      </c>
      <c r="H267" s="16">
        <v>1350988</v>
      </c>
      <c r="I267" s="60"/>
    </row>
    <row r="268" spans="1:9" s="59" customFormat="1" ht="15.75" x14ac:dyDescent="0.25">
      <c r="A268" s="328"/>
      <c r="B268" s="62"/>
      <c r="C268" s="62"/>
      <c r="D268" s="57"/>
      <c r="E268" s="15" t="s">
        <v>35</v>
      </c>
      <c r="F268" s="16">
        <v>50594862</v>
      </c>
      <c r="G268" s="16">
        <v>933</v>
      </c>
      <c r="H268" s="16">
        <v>139818</v>
      </c>
      <c r="I268" s="60"/>
    </row>
    <row r="269" spans="1:9" s="59" customFormat="1" ht="15.75" x14ac:dyDescent="0.25">
      <c r="A269" s="328"/>
      <c r="B269" s="62"/>
      <c r="C269" s="62"/>
      <c r="D269" s="57"/>
      <c r="E269" s="15" t="s">
        <v>22</v>
      </c>
      <c r="F269" s="16">
        <v>131980041</v>
      </c>
      <c r="G269" s="16">
        <v>285</v>
      </c>
      <c r="H269" s="16">
        <v>9036463</v>
      </c>
      <c r="I269" s="60"/>
    </row>
    <row r="270" spans="1:9" s="59" customFormat="1" ht="15.75" x14ac:dyDescent="0.25">
      <c r="A270" s="329"/>
      <c r="B270" s="62"/>
      <c r="C270" s="62"/>
      <c r="D270" s="57"/>
      <c r="E270" s="15" t="s">
        <v>23</v>
      </c>
      <c r="F270" s="16">
        <v>175807633</v>
      </c>
      <c r="G270" s="16"/>
      <c r="H270" s="16">
        <v>135154001</v>
      </c>
      <c r="I270" s="60"/>
    </row>
    <row r="271" spans="1:9" s="59" customFormat="1" ht="15.75" x14ac:dyDescent="0.25">
      <c r="A271" s="327">
        <v>87</v>
      </c>
      <c r="B271" s="62">
        <v>31</v>
      </c>
      <c r="C271" s="62">
        <v>2363</v>
      </c>
      <c r="D271" s="57" t="s">
        <v>112</v>
      </c>
      <c r="E271" s="12" t="s">
        <v>21</v>
      </c>
      <c r="F271" s="13">
        <f>F274+F273+F272</f>
        <v>98399755</v>
      </c>
      <c r="G271" s="13">
        <f t="shared" ref="G271:H271" si="2">G274+G273+G272</f>
        <v>5</v>
      </c>
      <c r="H271" s="13">
        <f t="shared" si="2"/>
        <v>42922016</v>
      </c>
      <c r="I271" s="60"/>
    </row>
    <row r="272" spans="1:9" s="59" customFormat="1" ht="15.75" x14ac:dyDescent="0.25">
      <c r="A272" s="328"/>
      <c r="B272" s="62"/>
      <c r="C272" s="62"/>
      <c r="D272" s="57"/>
      <c r="E272" s="15" t="s">
        <v>35</v>
      </c>
      <c r="F272" s="16">
        <v>7628274</v>
      </c>
      <c r="G272" s="16">
        <v>5</v>
      </c>
      <c r="H272" s="16"/>
      <c r="I272" s="60"/>
    </row>
    <row r="273" spans="1:9" s="59" customFormat="1" ht="15.75" x14ac:dyDescent="0.25">
      <c r="A273" s="328"/>
      <c r="B273" s="62"/>
      <c r="C273" s="62"/>
      <c r="D273" s="11"/>
      <c r="E273" s="15" t="s">
        <v>22</v>
      </c>
      <c r="F273" s="16">
        <v>32900779</v>
      </c>
      <c r="G273" s="16"/>
      <c r="H273" s="16"/>
      <c r="I273" s="60"/>
    </row>
    <row r="274" spans="1:9" s="59" customFormat="1" ht="15.75" x14ac:dyDescent="0.25">
      <c r="A274" s="328"/>
      <c r="B274" s="63"/>
      <c r="C274" s="63"/>
      <c r="D274" s="11"/>
      <c r="E274" s="15" t="s">
        <v>23</v>
      </c>
      <c r="F274" s="16">
        <v>57870702</v>
      </c>
      <c r="G274" s="16"/>
      <c r="H274" s="16">
        <v>42922016</v>
      </c>
      <c r="I274" s="60"/>
    </row>
    <row r="275" spans="1:9" s="59" customFormat="1" ht="15.75" customHeight="1" x14ac:dyDescent="0.25">
      <c r="A275" s="322"/>
      <c r="B275" s="64"/>
      <c r="C275" s="65"/>
      <c r="D275" s="19" t="s">
        <v>109</v>
      </c>
      <c r="E275" s="12" t="s">
        <v>21</v>
      </c>
      <c r="F275" s="13">
        <f>F280+F279+F278+F277+F276</f>
        <v>1121946534</v>
      </c>
      <c r="G275" s="13">
        <f>G280+G279+G278+G277+G276</f>
        <v>28983</v>
      </c>
      <c r="H275" s="13">
        <f t="shared" ref="H275" si="3">H280+H279+H278+H277</f>
        <v>254938040</v>
      </c>
      <c r="I275" s="60"/>
    </row>
    <row r="276" spans="1:9" s="129" customFormat="1" ht="15.75" customHeight="1" x14ac:dyDescent="0.25">
      <c r="A276" s="323"/>
      <c r="B276" s="64"/>
      <c r="C276" s="65"/>
      <c r="D276" s="19"/>
      <c r="E276" s="15" t="s">
        <v>131</v>
      </c>
      <c r="F276" s="16">
        <v>1166987</v>
      </c>
      <c r="G276" s="16">
        <v>2362</v>
      </c>
      <c r="H276" s="13"/>
    </row>
    <row r="277" spans="1:9" s="59" customFormat="1" ht="15.75" x14ac:dyDescent="0.25">
      <c r="A277" s="323"/>
      <c r="B277" s="64"/>
      <c r="C277" s="64"/>
      <c r="D277" s="18"/>
      <c r="E277" s="15" t="s">
        <v>34</v>
      </c>
      <c r="F277" s="16">
        <f>F36+F44+F54+F62+F65+F78+F91+F102+F117+F122+F131+F138+F143+F150+F181+F192+F212+F225+F229+F249+F252+F261+F267</f>
        <v>471771869</v>
      </c>
      <c r="G277" s="16">
        <f t="shared" ref="G277:H277" si="4">G36+G44+G54+G62+G65+G78+G91+G102+G117+G122+G131+G138+G143+G150+G181+G192+G212+G225+G229+G249+G252+G261+G267</f>
        <v>13790</v>
      </c>
      <c r="H277" s="16">
        <f t="shared" si="4"/>
        <v>1350988</v>
      </c>
      <c r="I277" s="60"/>
    </row>
    <row r="278" spans="1:9" s="59" customFormat="1" ht="15.75" x14ac:dyDescent="0.25">
      <c r="A278" s="323"/>
      <c r="B278" s="64"/>
      <c r="C278" s="64"/>
      <c r="D278" s="18"/>
      <c r="E278" s="15" t="s">
        <v>35</v>
      </c>
      <c r="F278" s="16">
        <f>F37+F48+F69+F113+F118+F126+F139+F151+F158+F187+F193+F219+F223+F230+F237+F255+F262+F268+F272</f>
        <v>84412258</v>
      </c>
      <c r="G278" s="16">
        <f t="shared" ref="G278:H278" si="5">G37+G48+G69+G113+G118+G126+G139+G151+G158+G187+G193+G219+G223+G230+G237+G255+G262+G268+G272</f>
        <v>938</v>
      </c>
      <c r="H278" s="16">
        <f t="shared" si="5"/>
        <v>225334</v>
      </c>
      <c r="I278" s="60"/>
    </row>
    <row r="279" spans="1:9" s="59" customFormat="1" ht="15.75" x14ac:dyDescent="0.25">
      <c r="A279" s="323"/>
      <c r="B279" s="64"/>
      <c r="C279" s="64"/>
      <c r="D279" s="18"/>
      <c r="E279" s="15" t="s">
        <v>22</v>
      </c>
      <c r="F279" s="16">
        <f>F10+F15+F18+F20+F23+F25+F28+F31+F34+F38+F41+F45+F49+F51+F55+F57+F60+F63+F66+F70+F73+F76+F80+F83+F86+F88+F92+F94+F96+F98+F100+F103+F108+F110+F114+F119+F123+F128+F132+F135+F140+F144+F147+F152+F155+F159+F162+F165+F167+F169+F172+F175+F178+F182+F184+F189+F194+F197+F199+F202+F204+F207+F210+F216+F220+F226+F231+F234+F240+F243+F246+F253+F256+F259+F263+F269+F273</f>
        <v>240590180</v>
      </c>
      <c r="G279" s="16">
        <f t="shared" ref="G279:H279" si="6">G10+G15+G18+G20+G23+G25+G28+G31+G34+G38+G41+G45+G49+G51+G55+G57+G60+G63+G66+G70+G73+G76+G80+G83+G86+G88+G92+G94+G96+G98+G100+G103+G108+G110+G114+G119+G123+G128+G132+G135+G140+G144+G147+G152+G155+G159+G162+G165+G167+G169+G172+G175+G178+G182+G184+G189+G194+G197+G199+G202+G204+G207+G210+G216+G220+G226+G231+G234+G240+G243+G246+G253+G256+G259+G263+G269+G273</f>
        <v>2940</v>
      </c>
      <c r="H279" s="16">
        <f t="shared" si="6"/>
        <v>10296032</v>
      </c>
      <c r="I279" s="60"/>
    </row>
    <row r="280" spans="1:9" s="59" customFormat="1" ht="15.75" x14ac:dyDescent="0.25">
      <c r="A280" s="324"/>
      <c r="B280" s="64"/>
      <c r="C280" s="64"/>
      <c r="D280" s="18"/>
      <c r="E280" s="15" t="s">
        <v>23</v>
      </c>
      <c r="F280" s="16">
        <f>F11+F13+F16+F21+F26+F29+F32+F39+F42+F46+F52+F58+F67+F71+F74+F81+F84+F89+F104+F106+F111+F115+F120+F124+F129+F133+F136+F141+F145+F148+F153+F156+F160+F163+F170+F173+F176+F179+F185+F190+F195+F200+F205+F208+F214+F217+F221+F227+F232+F235+F238+F241+F244+F247+F250+F257+F264+F270+F274</f>
        <v>324005240</v>
      </c>
      <c r="G280" s="16">
        <f t="shared" ref="G280:H280" si="7">G11+G13+G16+G21+G26+G29+G32+G39+G42+G46+G52+G58+G67+G71+G74+G81+G84+G89+G104+G106+G111+G115+G120+G124+G129+G133+G136+G141+G145+G148+G153+G156+G160+G163+G170+G173+G176+G179+G185+G190+G195+G200+G205+G208+G214+G217+G221+G227+G232+G235+G238+G241+G244+G247+G250+G257+G264+G270+G274</f>
        <v>8953</v>
      </c>
      <c r="H280" s="16">
        <f t="shared" si="7"/>
        <v>243065686</v>
      </c>
      <c r="I280" s="60"/>
    </row>
    <row r="281" spans="1:9" x14ac:dyDescent="0.25">
      <c r="A281" s="68"/>
      <c r="B281" s="67"/>
      <c r="C281" s="67"/>
      <c r="D281" s="68"/>
      <c r="E281" s="68"/>
      <c r="F281" s="68"/>
      <c r="G281" s="68"/>
      <c r="H281" s="68"/>
      <c r="I281" s="68"/>
    </row>
    <row r="282" spans="1:9" x14ac:dyDescent="0.25">
      <c r="A282" s="68"/>
      <c r="B282" s="67"/>
      <c r="C282" s="67"/>
      <c r="D282" s="68"/>
      <c r="E282" s="68"/>
      <c r="F282" s="68"/>
      <c r="G282" s="68"/>
      <c r="H282" s="68"/>
      <c r="I282" s="68"/>
    </row>
    <row r="283" spans="1:9" x14ac:dyDescent="0.25">
      <c r="A283" s="68"/>
      <c r="B283" s="67"/>
      <c r="C283" s="67"/>
      <c r="D283" s="68"/>
      <c r="E283" s="68"/>
      <c r="F283" s="68"/>
      <c r="G283" s="68"/>
      <c r="H283" s="68"/>
      <c r="I283" s="68"/>
    </row>
    <row r="284" spans="1:9" x14ac:dyDescent="0.25">
      <c r="A284" s="68"/>
      <c r="B284" s="67"/>
      <c r="C284" s="67"/>
      <c r="D284" s="68"/>
      <c r="E284" s="68"/>
      <c r="F284" s="68"/>
      <c r="G284" s="68"/>
      <c r="H284" s="68"/>
      <c r="I284" s="68"/>
    </row>
    <row r="285" spans="1:9" x14ac:dyDescent="0.25">
      <c r="A285" s="68"/>
      <c r="B285" s="67"/>
      <c r="C285" s="67"/>
      <c r="D285" s="68"/>
      <c r="E285" s="68"/>
      <c r="F285" s="68"/>
      <c r="G285" s="68"/>
      <c r="H285" s="68"/>
      <c r="I285" s="68"/>
    </row>
  </sheetData>
  <autoFilter ref="A8:H280"/>
  <mergeCells count="91">
    <mergeCell ref="A275:A280"/>
    <mergeCell ref="A251:A253"/>
    <mergeCell ref="A254:A257"/>
    <mergeCell ref="A258:A259"/>
    <mergeCell ref="A260:A264"/>
    <mergeCell ref="A265:A270"/>
    <mergeCell ref="A271:A274"/>
    <mergeCell ref="A248:A250"/>
    <mergeCell ref="A213:A214"/>
    <mergeCell ref="A215:A217"/>
    <mergeCell ref="A218:A221"/>
    <mergeCell ref="A222:A223"/>
    <mergeCell ref="A224:A227"/>
    <mergeCell ref="A228:A232"/>
    <mergeCell ref="A233:A235"/>
    <mergeCell ref="A236:A238"/>
    <mergeCell ref="A239:A241"/>
    <mergeCell ref="A242:A244"/>
    <mergeCell ref="A245:A247"/>
    <mergeCell ref="A211:A212"/>
    <mergeCell ref="A180:A182"/>
    <mergeCell ref="A183:A185"/>
    <mergeCell ref="A186:A187"/>
    <mergeCell ref="A188:A190"/>
    <mergeCell ref="A191:A195"/>
    <mergeCell ref="A196:A197"/>
    <mergeCell ref="A198:A200"/>
    <mergeCell ref="A201:A202"/>
    <mergeCell ref="A203:A205"/>
    <mergeCell ref="A206:A208"/>
    <mergeCell ref="A209:A210"/>
    <mergeCell ref="A177:A179"/>
    <mergeCell ref="A142:A145"/>
    <mergeCell ref="A146:A148"/>
    <mergeCell ref="A149:A153"/>
    <mergeCell ref="A154:A156"/>
    <mergeCell ref="A157:A160"/>
    <mergeCell ref="A161:A163"/>
    <mergeCell ref="A164:A165"/>
    <mergeCell ref="A166:A167"/>
    <mergeCell ref="A168:A170"/>
    <mergeCell ref="A171:A173"/>
    <mergeCell ref="A174:A176"/>
    <mergeCell ref="A137:A141"/>
    <mergeCell ref="A101:A104"/>
    <mergeCell ref="A105:A106"/>
    <mergeCell ref="A107:A108"/>
    <mergeCell ref="A109:A111"/>
    <mergeCell ref="A112:A115"/>
    <mergeCell ref="A116:A120"/>
    <mergeCell ref="A121:A124"/>
    <mergeCell ref="A125:A126"/>
    <mergeCell ref="A127:A129"/>
    <mergeCell ref="A130:A133"/>
    <mergeCell ref="A134:A136"/>
    <mergeCell ref="A99:A100"/>
    <mergeCell ref="A72:A74"/>
    <mergeCell ref="A75:A76"/>
    <mergeCell ref="A77:A78"/>
    <mergeCell ref="A79:A81"/>
    <mergeCell ref="A82:A84"/>
    <mergeCell ref="A85:A86"/>
    <mergeCell ref="A87:A89"/>
    <mergeCell ref="A90:A92"/>
    <mergeCell ref="A93:A94"/>
    <mergeCell ref="A95:A96"/>
    <mergeCell ref="A97:A98"/>
    <mergeCell ref="A68:A71"/>
    <mergeCell ref="A33:A34"/>
    <mergeCell ref="A35:A39"/>
    <mergeCell ref="A40:A42"/>
    <mergeCell ref="A43:A46"/>
    <mergeCell ref="A47:A49"/>
    <mergeCell ref="A50:A52"/>
    <mergeCell ref="A53:A55"/>
    <mergeCell ref="A56:A58"/>
    <mergeCell ref="A59:A60"/>
    <mergeCell ref="A61:A63"/>
    <mergeCell ref="A64:A67"/>
    <mergeCell ref="A30:A32"/>
    <mergeCell ref="A2:H2"/>
    <mergeCell ref="A3:H3"/>
    <mergeCell ref="A4:H4"/>
    <mergeCell ref="A9:A11"/>
    <mergeCell ref="A12:A13"/>
    <mergeCell ref="A14:A16"/>
    <mergeCell ref="A17:A18"/>
    <mergeCell ref="A19:A21"/>
    <mergeCell ref="A22:A23"/>
    <mergeCell ref="A24:A26"/>
    <mergeCell ref="A27:A29"/>
  </mergeCells>
  <pageMargins left="0" right="0" top="0" bottom="0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zoomScale="76" zoomScaleNormal="76" workbookViewId="0">
      <selection activeCell="E224" sqref="E224"/>
    </sheetView>
  </sheetViews>
  <sheetFormatPr defaultRowHeight="15" x14ac:dyDescent="0.25"/>
  <cols>
    <col min="1" max="1" width="6.85546875" style="82" customWidth="1"/>
    <col min="2" max="2" width="8" style="82" customWidth="1"/>
    <col min="3" max="3" width="12.28515625" style="82" bestFit="1" customWidth="1"/>
    <col min="4" max="4" width="36.5703125" style="82" bestFit="1" customWidth="1"/>
    <col min="5" max="5" width="16.5703125" style="82" bestFit="1" customWidth="1"/>
    <col min="6" max="6" width="14.85546875" style="82" customWidth="1"/>
    <col min="7" max="7" width="14.85546875" style="82" bestFit="1" customWidth="1"/>
    <col min="8" max="8" width="22.140625" style="82" bestFit="1" customWidth="1"/>
    <col min="9" max="16384" width="9.140625" style="82"/>
  </cols>
  <sheetData>
    <row r="1" spans="1:8" ht="18" customHeight="1" x14ac:dyDescent="0.3">
      <c r="A1" s="307" t="s">
        <v>0</v>
      </c>
      <c r="B1" s="308"/>
      <c r="C1" s="308"/>
      <c r="D1" s="308"/>
      <c r="E1" s="308"/>
      <c r="F1" s="308"/>
      <c r="G1" s="308"/>
      <c r="H1" s="308"/>
    </row>
    <row r="2" spans="1:8" ht="18" customHeight="1" x14ac:dyDescent="0.3">
      <c r="A2" s="307" t="s">
        <v>1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125</v>
      </c>
      <c r="B3" s="308"/>
      <c r="C3" s="308"/>
      <c r="D3" s="308"/>
      <c r="E3" s="308"/>
      <c r="F3" s="308"/>
      <c r="G3" s="308"/>
      <c r="H3" s="308"/>
    </row>
    <row r="4" spans="1:8" x14ac:dyDescent="0.25">
      <c r="A4" s="81"/>
    </row>
    <row r="5" spans="1:8" x14ac:dyDescent="0.25">
      <c r="A5" s="81"/>
    </row>
    <row r="6" spans="1:8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</row>
    <row r="7" spans="1:8" x14ac:dyDescent="0.2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</row>
    <row r="8" spans="1:8" ht="45" x14ac:dyDescent="0.25">
      <c r="A8" s="304">
        <v>1</v>
      </c>
      <c r="B8" s="2">
        <v>11</v>
      </c>
      <c r="C8" s="2">
        <v>2303</v>
      </c>
      <c r="D8" s="48" t="s">
        <v>20</v>
      </c>
      <c r="E8" s="4" t="s">
        <v>21</v>
      </c>
      <c r="F8" s="6">
        <v>1524580</v>
      </c>
      <c r="G8" s="8">
        <v>0</v>
      </c>
      <c r="H8" s="6">
        <v>23856</v>
      </c>
    </row>
    <row r="9" spans="1:8" x14ac:dyDescent="0.25">
      <c r="A9" s="305"/>
      <c r="B9" s="2"/>
      <c r="C9" s="2"/>
      <c r="D9" s="48"/>
      <c r="E9" s="3" t="s">
        <v>22</v>
      </c>
      <c r="F9" s="5">
        <v>1384041</v>
      </c>
      <c r="G9" s="7">
        <v>0</v>
      </c>
      <c r="H9" s="7">
        <v>0</v>
      </c>
    </row>
    <row r="10" spans="1:8" x14ac:dyDescent="0.25">
      <c r="A10" s="306"/>
      <c r="B10" s="2"/>
      <c r="C10" s="2"/>
      <c r="D10" s="48"/>
      <c r="E10" s="3" t="s">
        <v>23</v>
      </c>
      <c r="F10" s="5">
        <v>140539</v>
      </c>
      <c r="G10" s="7">
        <v>0</v>
      </c>
      <c r="H10" s="5">
        <v>23856</v>
      </c>
    </row>
    <row r="11" spans="1:8" x14ac:dyDescent="0.25">
      <c r="A11" s="304">
        <v>2</v>
      </c>
      <c r="B11" s="2">
        <v>11</v>
      </c>
      <c r="C11" s="2">
        <v>4291</v>
      </c>
      <c r="D11" s="48" t="s">
        <v>24</v>
      </c>
      <c r="E11" s="4" t="s">
        <v>21</v>
      </c>
      <c r="F11" s="6">
        <v>22032</v>
      </c>
      <c r="G11" s="8">
        <v>0</v>
      </c>
      <c r="H11" s="8">
        <v>0</v>
      </c>
    </row>
    <row r="12" spans="1:8" x14ac:dyDescent="0.25">
      <c r="A12" s="306"/>
      <c r="B12" s="2"/>
      <c r="C12" s="2"/>
      <c r="D12" s="48"/>
      <c r="E12" s="3" t="s">
        <v>23</v>
      </c>
      <c r="F12" s="5">
        <v>22032</v>
      </c>
      <c r="G12" s="7">
        <v>0</v>
      </c>
      <c r="H12" s="7">
        <v>0</v>
      </c>
    </row>
    <row r="13" spans="1:8" ht="30" x14ac:dyDescent="0.25">
      <c r="A13" s="304">
        <v>3</v>
      </c>
      <c r="B13" s="2">
        <v>13</v>
      </c>
      <c r="C13" s="2">
        <v>4279</v>
      </c>
      <c r="D13" s="48" t="s">
        <v>25</v>
      </c>
      <c r="E13" s="4" t="s">
        <v>21</v>
      </c>
      <c r="F13" s="6">
        <v>4762868</v>
      </c>
      <c r="G13" s="8">
        <v>0</v>
      </c>
      <c r="H13" s="6">
        <v>2078774</v>
      </c>
    </row>
    <row r="14" spans="1:8" x14ac:dyDescent="0.25">
      <c r="A14" s="305"/>
      <c r="B14" s="2"/>
      <c r="C14" s="2"/>
      <c r="D14" s="48"/>
      <c r="E14" s="3" t="s">
        <v>22</v>
      </c>
      <c r="F14" s="5">
        <v>2070419</v>
      </c>
      <c r="G14" s="7">
        <v>0</v>
      </c>
      <c r="H14" s="5">
        <v>571600</v>
      </c>
    </row>
    <row r="15" spans="1:8" x14ac:dyDescent="0.25">
      <c r="A15" s="306"/>
      <c r="B15" s="2"/>
      <c r="C15" s="2"/>
      <c r="D15" s="48"/>
      <c r="E15" s="3" t="s">
        <v>23</v>
      </c>
      <c r="F15" s="5">
        <v>2692449</v>
      </c>
      <c r="G15" s="7">
        <v>0</v>
      </c>
      <c r="H15" s="5">
        <v>1507174</v>
      </c>
    </row>
    <row r="16" spans="1:8" x14ac:dyDescent="0.25">
      <c r="A16" s="304">
        <v>4</v>
      </c>
      <c r="B16" s="2">
        <v>13</v>
      </c>
      <c r="C16" s="2">
        <v>4280</v>
      </c>
      <c r="D16" s="48" t="s">
        <v>26</v>
      </c>
      <c r="E16" s="4" t="s">
        <v>21</v>
      </c>
      <c r="F16" s="6">
        <v>56687</v>
      </c>
      <c r="G16" s="8">
        <v>0</v>
      </c>
      <c r="H16" s="8">
        <v>0</v>
      </c>
    </row>
    <row r="17" spans="1:8" x14ac:dyDescent="0.25">
      <c r="A17" s="306"/>
      <c r="B17" s="2"/>
      <c r="C17" s="2"/>
      <c r="D17" s="48"/>
      <c r="E17" s="3" t="s">
        <v>22</v>
      </c>
      <c r="F17" s="5">
        <v>56687</v>
      </c>
      <c r="G17" s="7">
        <v>0</v>
      </c>
      <c r="H17" s="7">
        <v>0</v>
      </c>
    </row>
    <row r="18" spans="1:8" x14ac:dyDescent="0.25">
      <c r="A18" s="304">
        <v>5</v>
      </c>
      <c r="B18" s="2">
        <v>13</v>
      </c>
      <c r="C18" s="2">
        <v>4281</v>
      </c>
      <c r="D18" s="48" t="s">
        <v>27</v>
      </c>
      <c r="E18" s="4" t="s">
        <v>21</v>
      </c>
      <c r="F18" s="6">
        <v>130860</v>
      </c>
      <c r="G18" s="8">
        <v>0</v>
      </c>
      <c r="H18" s="8">
        <v>0</v>
      </c>
    </row>
    <row r="19" spans="1:8" x14ac:dyDescent="0.25">
      <c r="A19" s="305"/>
      <c r="B19" s="2"/>
      <c r="C19" s="2"/>
      <c r="D19" s="48"/>
      <c r="E19" s="3" t="s">
        <v>22</v>
      </c>
      <c r="F19" s="5">
        <v>94338</v>
      </c>
      <c r="G19" s="7">
        <v>0</v>
      </c>
      <c r="H19" s="7">
        <v>0</v>
      </c>
    </row>
    <row r="20" spans="1:8" x14ac:dyDescent="0.25">
      <c r="A20" s="306"/>
      <c r="B20" s="2"/>
      <c r="C20" s="2"/>
      <c r="D20" s="48"/>
      <c r="E20" s="3" t="s">
        <v>23</v>
      </c>
      <c r="F20" s="5">
        <v>36522</v>
      </c>
      <c r="G20" s="7">
        <v>0</v>
      </c>
      <c r="H20" s="7">
        <v>0</v>
      </c>
    </row>
    <row r="21" spans="1:8" x14ac:dyDescent="0.25">
      <c r="A21" s="304">
        <v>6</v>
      </c>
      <c r="B21" s="2">
        <v>13</v>
      </c>
      <c r="C21" s="2">
        <v>4282</v>
      </c>
      <c r="D21" s="48" t="s">
        <v>28</v>
      </c>
      <c r="E21" s="4" t="s">
        <v>21</v>
      </c>
      <c r="F21" s="6">
        <v>412837</v>
      </c>
      <c r="G21" s="8">
        <v>0</v>
      </c>
      <c r="H21" s="6">
        <v>394526</v>
      </c>
    </row>
    <row r="22" spans="1:8" x14ac:dyDescent="0.25">
      <c r="A22" s="306"/>
      <c r="B22" s="2"/>
      <c r="C22" s="2"/>
      <c r="D22" s="48"/>
      <c r="E22" s="3" t="s">
        <v>22</v>
      </c>
      <c r="F22" s="5">
        <v>412837</v>
      </c>
      <c r="G22" s="7">
        <v>0</v>
      </c>
      <c r="H22" s="5">
        <v>394526</v>
      </c>
    </row>
    <row r="23" spans="1:8" ht="30" x14ac:dyDescent="0.25">
      <c r="A23" s="304">
        <v>7</v>
      </c>
      <c r="B23" s="2">
        <v>13</v>
      </c>
      <c r="C23" s="2">
        <v>4283</v>
      </c>
      <c r="D23" s="48" t="s">
        <v>122</v>
      </c>
      <c r="E23" s="4" t="s">
        <v>21</v>
      </c>
      <c r="F23" s="6">
        <v>86605</v>
      </c>
      <c r="G23" s="8">
        <v>0</v>
      </c>
      <c r="H23" s="6">
        <v>77605</v>
      </c>
    </row>
    <row r="24" spans="1:8" x14ac:dyDescent="0.25">
      <c r="A24" s="305"/>
      <c r="B24" s="2"/>
      <c r="C24" s="2"/>
      <c r="D24" s="48"/>
      <c r="E24" s="3" t="s">
        <v>22</v>
      </c>
      <c r="F24" s="5">
        <v>9000</v>
      </c>
      <c r="G24" s="7">
        <v>0</v>
      </c>
      <c r="H24" s="7">
        <v>0</v>
      </c>
    </row>
    <row r="25" spans="1:8" x14ac:dyDescent="0.25">
      <c r="A25" s="306"/>
      <c r="B25" s="2"/>
      <c r="C25" s="2"/>
      <c r="D25" s="48"/>
      <c r="E25" s="3" t="s">
        <v>23</v>
      </c>
      <c r="F25" s="5">
        <v>77605</v>
      </c>
      <c r="G25" s="7">
        <v>0</v>
      </c>
      <c r="H25" s="5">
        <v>77605</v>
      </c>
    </row>
    <row r="26" spans="1:8" x14ac:dyDescent="0.25">
      <c r="A26" s="304">
        <v>8</v>
      </c>
      <c r="B26" s="2">
        <v>14</v>
      </c>
      <c r="C26" s="2">
        <v>4269</v>
      </c>
      <c r="D26" s="48" t="s">
        <v>30</v>
      </c>
      <c r="E26" s="4" t="s">
        <v>21</v>
      </c>
      <c r="F26" s="6">
        <v>1397727</v>
      </c>
      <c r="G26" s="8">
        <v>0</v>
      </c>
      <c r="H26" s="8">
        <v>0</v>
      </c>
    </row>
    <row r="27" spans="1:8" x14ac:dyDescent="0.25">
      <c r="A27" s="305"/>
      <c r="B27" s="2"/>
      <c r="C27" s="2"/>
      <c r="D27" s="48"/>
      <c r="E27" s="3" t="s">
        <v>22</v>
      </c>
      <c r="F27" s="5">
        <v>956107</v>
      </c>
      <c r="G27" s="7">
        <v>0</v>
      </c>
      <c r="H27" s="7">
        <v>0</v>
      </c>
    </row>
    <row r="28" spans="1:8" x14ac:dyDescent="0.25">
      <c r="A28" s="306"/>
      <c r="B28" s="2"/>
      <c r="C28" s="2"/>
      <c r="D28" s="48"/>
      <c r="E28" s="3" t="s">
        <v>23</v>
      </c>
      <c r="F28" s="5">
        <v>441620</v>
      </c>
      <c r="G28" s="7">
        <v>0</v>
      </c>
      <c r="H28" s="7">
        <v>0</v>
      </c>
    </row>
    <row r="29" spans="1:8" ht="30" x14ac:dyDescent="0.25">
      <c r="A29" s="304">
        <v>9</v>
      </c>
      <c r="B29" s="2">
        <v>15</v>
      </c>
      <c r="C29" s="2">
        <v>2033</v>
      </c>
      <c r="D29" s="48" t="s">
        <v>31</v>
      </c>
      <c r="E29" s="4" t="s">
        <v>21</v>
      </c>
      <c r="F29" s="6">
        <v>863521</v>
      </c>
      <c r="G29" s="8">
        <v>0</v>
      </c>
      <c r="H29" s="6">
        <v>248073</v>
      </c>
    </row>
    <row r="30" spans="1:8" x14ac:dyDescent="0.25">
      <c r="A30" s="305"/>
      <c r="B30" s="2"/>
      <c r="C30" s="2"/>
      <c r="D30" s="48"/>
      <c r="E30" s="3" t="s">
        <v>22</v>
      </c>
      <c r="F30" s="5">
        <v>366313</v>
      </c>
      <c r="G30" s="7">
        <v>0</v>
      </c>
      <c r="H30" s="7">
        <v>0</v>
      </c>
    </row>
    <row r="31" spans="1:8" x14ac:dyDescent="0.25">
      <c r="A31" s="306"/>
      <c r="B31" s="2"/>
      <c r="C31" s="2"/>
      <c r="D31" s="48"/>
      <c r="E31" s="3" t="s">
        <v>23</v>
      </c>
      <c r="F31" s="5">
        <v>497208</v>
      </c>
      <c r="G31" s="7">
        <v>0</v>
      </c>
      <c r="H31" s="5">
        <v>248073</v>
      </c>
    </row>
    <row r="32" spans="1:8" x14ac:dyDescent="0.25">
      <c r="A32" s="304">
        <v>10</v>
      </c>
      <c r="B32" s="2">
        <v>15</v>
      </c>
      <c r="C32" s="2">
        <v>4352</v>
      </c>
      <c r="D32" s="48" t="s">
        <v>32</v>
      </c>
      <c r="E32" s="4" t="s">
        <v>21</v>
      </c>
      <c r="F32" s="6">
        <v>923069</v>
      </c>
      <c r="G32" s="8">
        <v>0</v>
      </c>
      <c r="H32" s="8">
        <v>20</v>
      </c>
    </row>
    <row r="33" spans="1:8" x14ac:dyDescent="0.25">
      <c r="A33" s="306"/>
      <c r="B33" s="2"/>
      <c r="C33" s="2"/>
      <c r="D33" s="48"/>
      <c r="E33" s="3" t="s">
        <v>22</v>
      </c>
      <c r="F33" s="5">
        <v>923069</v>
      </c>
      <c r="G33" s="7">
        <v>0</v>
      </c>
      <c r="H33" s="7">
        <v>20</v>
      </c>
    </row>
    <row r="34" spans="1:8" ht="30" x14ac:dyDescent="0.25">
      <c r="A34" s="304">
        <v>11</v>
      </c>
      <c r="B34" s="2">
        <v>15</v>
      </c>
      <c r="C34" s="2">
        <v>901</v>
      </c>
      <c r="D34" s="48" t="s">
        <v>33</v>
      </c>
      <c r="E34" s="4" t="s">
        <v>21</v>
      </c>
      <c r="F34" s="6">
        <v>53895845</v>
      </c>
      <c r="G34" s="8">
        <v>0</v>
      </c>
      <c r="H34" s="6">
        <v>21098899</v>
      </c>
    </row>
    <row r="35" spans="1:8" x14ac:dyDescent="0.25">
      <c r="A35" s="305"/>
      <c r="B35" s="2"/>
      <c r="C35" s="2"/>
      <c r="D35" s="48"/>
      <c r="E35" s="3" t="s">
        <v>34</v>
      </c>
      <c r="F35" s="5">
        <v>17161248</v>
      </c>
      <c r="G35" s="7">
        <v>0</v>
      </c>
      <c r="H35" s="7">
        <v>0</v>
      </c>
    </row>
    <row r="36" spans="1:8" x14ac:dyDescent="0.25">
      <c r="A36" s="305"/>
      <c r="B36" s="2"/>
      <c r="C36" s="2"/>
      <c r="D36" s="48"/>
      <c r="E36" s="3" t="s">
        <v>35</v>
      </c>
      <c r="F36" s="5">
        <v>60504</v>
      </c>
      <c r="G36" s="7">
        <v>0</v>
      </c>
      <c r="H36" s="5">
        <v>60504</v>
      </c>
    </row>
    <row r="37" spans="1:8" x14ac:dyDescent="0.25">
      <c r="A37" s="305"/>
      <c r="B37" s="2"/>
      <c r="C37" s="2"/>
      <c r="D37" s="48"/>
      <c r="E37" s="3" t="s">
        <v>22</v>
      </c>
      <c r="F37" s="5">
        <v>10516488</v>
      </c>
      <c r="G37" s="7">
        <v>0</v>
      </c>
      <c r="H37" s="5">
        <v>285042</v>
      </c>
    </row>
    <row r="38" spans="1:8" x14ac:dyDescent="0.25">
      <c r="A38" s="306"/>
      <c r="B38" s="2"/>
      <c r="C38" s="2"/>
      <c r="D38" s="48"/>
      <c r="E38" s="3" t="s">
        <v>23</v>
      </c>
      <c r="F38" s="5">
        <v>26157605</v>
      </c>
      <c r="G38" s="7">
        <v>0</v>
      </c>
      <c r="H38" s="5">
        <v>20753353</v>
      </c>
    </row>
    <row r="39" spans="1:8" x14ac:dyDescent="0.25">
      <c r="A39" s="304">
        <v>12</v>
      </c>
      <c r="B39" s="2">
        <v>16</v>
      </c>
      <c r="C39" s="2">
        <v>2525</v>
      </c>
      <c r="D39" s="48" t="s">
        <v>36</v>
      </c>
      <c r="E39" s="4" t="s">
        <v>21</v>
      </c>
      <c r="F39" s="6">
        <v>1242854</v>
      </c>
      <c r="G39" s="8">
        <v>0</v>
      </c>
      <c r="H39" s="8">
        <v>0</v>
      </c>
    </row>
    <row r="40" spans="1:8" x14ac:dyDescent="0.25">
      <c r="A40" s="305"/>
      <c r="B40" s="2"/>
      <c r="C40" s="2"/>
      <c r="D40" s="48"/>
      <c r="E40" s="3" t="s">
        <v>22</v>
      </c>
      <c r="F40" s="5">
        <v>1201204</v>
      </c>
      <c r="G40" s="7">
        <v>0</v>
      </c>
      <c r="H40" s="7">
        <v>0</v>
      </c>
    </row>
    <row r="41" spans="1:8" x14ac:dyDescent="0.25">
      <c r="A41" s="306"/>
      <c r="B41" s="2"/>
      <c r="C41" s="2"/>
      <c r="D41" s="48"/>
      <c r="E41" s="3" t="s">
        <v>23</v>
      </c>
      <c r="F41" s="5">
        <v>41650</v>
      </c>
      <c r="G41" s="7">
        <v>0</v>
      </c>
      <c r="H41" s="7">
        <v>0</v>
      </c>
    </row>
    <row r="42" spans="1:8" x14ac:dyDescent="0.25">
      <c r="A42" s="304">
        <v>13</v>
      </c>
      <c r="B42" s="2">
        <v>18</v>
      </c>
      <c r="C42" s="2">
        <v>4112</v>
      </c>
      <c r="D42" s="48" t="s">
        <v>37</v>
      </c>
      <c r="E42" s="4" t="s">
        <v>21</v>
      </c>
      <c r="F42" s="6">
        <v>15078253</v>
      </c>
      <c r="G42" s="8">
        <v>0</v>
      </c>
      <c r="H42" s="6">
        <v>8505674</v>
      </c>
    </row>
    <row r="43" spans="1:8" x14ac:dyDescent="0.25">
      <c r="A43" s="305"/>
      <c r="B43" s="2"/>
      <c r="C43" s="2"/>
      <c r="D43" s="48"/>
      <c r="E43" s="3" t="s">
        <v>34</v>
      </c>
      <c r="F43" s="5">
        <v>318364</v>
      </c>
      <c r="G43" s="7">
        <v>0</v>
      </c>
      <c r="H43" s="7">
        <v>0</v>
      </c>
    </row>
    <row r="44" spans="1:8" x14ac:dyDescent="0.25">
      <c r="A44" s="305"/>
      <c r="B44" s="2"/>
      <c r="C44" s="2"/>
      <c r="D44" s="48"/>
      <c r="E44" s="3" t="s">
        <v>22</v>
      </c>
      <c r="F44" s="5">
        <v>4041401</v>
      </c>
      <c r="G44" s="7">
        <v>0</v>
      </c>
      <c r="H44" s="7">
        <v>0</v>
      </c>
    </row>
    <row r="45" spans="1:8" x14ac:dyDescent="0.25">
      <c r="A45" s="306"/>
      <c r="B45" s="2"/>
      <c r="C45" s="2"/>
      <c r="D45" s="48"/>
      <c r="E45" s="3" t="s">
        <v>23</v>
      </c>
      <c r="F45" s="5">
        <v>10718488</v>
      </c>
      <c r="G45" s="7">
        <v>0</v>
      </c>
      <c r="H45" s="5">
        <v>8505674</v>
      </c>
    </row>
    <row r="46" spans="1:8" x14ac:dyDescent="0.25">
      <c r="A46" s="304">
        <v>14</v>
      </c>
      <c r="B46" s="2">
        <v>31</v>
      </c>
      <c r="C46" s="2">
        <v>2548</v>
      </c>
      <c r="D46" s="48" t="s">
        <v>38</v>
      </c>
      <c r="E46" s="4" t="s">
        <v>21</v>
      </c>
      <c r="F46" s="6">
        <v>2729529</v>
      </c>
      <c r="G46" s="8">
        <v>0</v>
      </c>
      <c r="H46" s="8">
        <v>0</v>
      </c>
    </row>
    <row r="47" spans="1:8" x14ac:dyDescent="0.25">
      <c r="A47" s="305"/>
      <c r="B47" s="2"/>
      <c r="C47" s="2"/>
      <c r="D47" s="48"/>
      <c r="E47" s="3" t="s">
        <v>35</v>
      </c>
      <c r="F47" s="5">
        <v>378176</v>
      </c>
      <c r="G47" s="7">
        <v>0</v>
      </c>
      <c r="H47" s="7">
        <v>0</v>
      </c>
    </row>
    <row r="48" spans="1:8" x14ac:dyDescent="0.25">
      <c r="A48" s="306"/>
      <c r="B48" s="2"/>
      <c r="C48" s="2"/>
      <c r="D48" s="48"/>
      <c r="E48" s="3" t="s">
        <v>22</v>
      </c>
      <c r="F48" s="5">
        <v>2351353</v>
      </c>
      <c r="G48" s="7">
        <v>0</v>
      </c>
      <c r="H48" s="7">
        <v>0</v>
      </c>
    </row>
    <row r="49" spans="1:8" x14ac:dyDescent="0.25">
      <c r="A49" s="304">
        <v>15</v>
      </c>
      <c r="B49" s="2">
        <v>31</v>
      </c>
      <c r="C49" s="2">
        <v>2550</v>
      </c>
      <c r="D49" s="48" t="s">
        <v>39</v>
      </c>
      <c r="E49" s="4" t="s">
        <v>21</v>
      </c>
      <c r="F49" s="6">
        <v>274758</v>
      </c>
      <c r="G49" s="8">
        <v>0</v>
      </c>
      <c r="H49" s="6">
        <v>204310</v>
      </c>
    </row>
    <row r="50" spans="1:8" x14ac:dyDescent="0.25">
      <c r="A50" s="305"/>
      <c r="B50" s="2"/>
      <c r="C50" s="2"/>
      <c r="D50" s="48"/>
      <c r="E50" s="3" t="s">
        <v>22</v>
      </c>
      <c r="F50" s="5">
        <v>55773</v>
      </c>
      <c r="G50" s="7">
        <v>0</v>
      </c>
      <c r="H50" s="7">
        <v>0</v>
      </c>
    </row>
    <row r="51" spans="1:8" x14ac:dyDescent="0.25">
      <c r="A51" s="306"/>
      <c r="B51" s="2"/>
      <c r="C51" s="2"/>
      <c r="D51" s="48"/>
      <c r="E51" s="3" t="s">
        <v>23</v>
      </c>
      <c r="F51" s="5">
        <v>218985</v>
      </c>
      <c r="G51" s="7">
        <v>0</v>
      </c>
      <c r="H51" s="5">
        <v>204310</v>
      </c>
    </row>
    <row r="52" spans="1:8" ht="30" x14ac:dyDescent="0.25">
      <c r="A52" s="304">
        <v>16</v>
      </c>
      <c r="B52" s="2">
        <v>31</v>
      </c>
      <c r="C52" s="2">
        <v>2551</v>
      </c>
      <c r="D52" s="48" t="s">
        <v>40</v>
      </c>
      <c r="E52" s="4" t="s">
        <v>21</v>
      </c>
      <c r="F52" s="6">
        <v>4815962</v>
      </c>
      <c r="G52" s="8">
        <v>0</v>
      </c>
      <c r="H52" s="8">
        <v>0</v>
      </c>
    </row>
    <row r="53" spans="1:8" x14ac:dyDescent="0.25">
      <c r="A53" s="305"/>
      <c r="B53" s="2"/>
      <c r="C53" s="2"/>
      <c r="D53" s="48"/>
      <c r="E53" s="3" t="s">
        <v>34</v>
      </c>
      <c r="F53" s="5">
        <v>23245</v>
      </c>
      <c r="G53" s="7">
        <v>0</v>
      </c>
      <c r="H53" s="7">
        <v>0</v>
      </c>
    </row>
    <row r="54" spans="1:8" x14ac:dyDescent="0.25">
      <c r="A54" s="306"/>
      <c r="B54" s="2"/>
      <c r="C54" s="2"/>
      <c r="D54" s="48"/>
      <c r="E54" s="3" t="s">
        <v>22</v>
      </c>
      <c r="F54" s="5">
        <v>4792717</v>
      </c>
      <c r="G54" s="7">
        <v>0</v>
      </c>
      <c r="H54" s="7">
        <v>0</v>
      </c>
    </row>
    <row r="55" spans="1:8" x14ac:dyDescent="0.25">
      <c r="A55" s="304">
        <v>17</v>
      </c>
      <c r="B55" s="2">
        <v>31</v>
      </c>
      <c r="C55" s="2">
        <v>2554</v>
      </c>
      <c r="D55" s="48" t="s">
        <v>41</v>
      </c>
      <c r="E55" s="4" t="s">
        <v>21</v>
      </c>
      <c r="F55" s="6">
        <v>402758</v>
      </c>
      <c r="G55" s="8">
        <v>0</v>
      </c>
      <c r="H55" s="8">
        <v>0</v>
      </c>
    </row>
    <row r="56" spans="1:8" x14ac:dyDescent="0.25">
      <c r="A56" s="305"/>
      <c r="B56" s="2"/>
      <c r="C56" s="2"/>
      <c r="D56" s="48"/>
      <c r="E56" s="3" t="s">
        <v>22</v>
      </c>
      <c r="F56" s="5">
        <v>390094</v>
      </c>
      <c r="G56" s="7">
        <v>0</v>
      </c>
      <c r="H56" s="7">
        <v>0</v>
      </c>
    </row>
    <row r="57" spans="1:8" x14ac:dyDescent="0.25">
      <c r="A57" s="306"/>
      <c r="B57" s="2"/>
      <c r="C57" s="2"/>
      <c r="D57" s="48"/>
      <c r="E57" s="3" t="s">
        <v>23</v>
      </c>
      <c r="F57" s="5">
        <v>12664</v>
      </c>
      <c r="G57" s="7">
        <v>0</v>
      </c>
      <c r="H57" s="7">
        <v>0</v>
      </c>
    </row>
    <row r="58" spans="1:8" ht="30" x14ac:dyDescent="0.25">
      <c r="A58" s="304">
        <v>18</v>
      </c>
      <c r="B58" s="2">
        <v>31</v>
      </c>
      <c r="C58" s="2">
        <v>2557</v>
      </c>
      <c r="D58" s="48" t="s">
        <v>40</v>
      </c>
      <c r="E58" s="4" t="s">
        <v>21</v>
      </c>
      <c r="F58" s="6">
        <v>963819</v>
      </c>
      <c r="G58" s="8">
        <v>0</v>
      </c>
      <c r="H58" s="8">
        <v>0</v>
      </c>
    </row>
    <row r="59" spans="1:8" x14ac:dyDescent="0.25">
      <c r="A59" s="306"/>
      <c r="B59" s="2"/>
      <c r="C59" s="2"/>
      <c r="D59" s="48"/>
      <c r="E59" s="3" t="s">
        <v>22</v>
      </c>
      <c r="F59" s="5">
        <v>963819</v>
      </c>
      <c r="G59" s="7">
        <v>0</v>
      </c>
      <c r="H59" s="7">
        <v>0</v>
      </c>
    </row>
    <row r="60" spans="1:8" ht="30" x14ac:dyDescent="0.25">
      <c r="A60" s="304">
        <v>19</v>
      </c>
      <c r="B60" s="2">
        <v>31</v>
      </c>
      <c r="C60" s="2">
        <v>2558</v>
      </c>
      <c r="D60" s="48" t="s">
        <v>42</v>
      </c>
      <c r="E60" s="4" t="s">
        <v>21</v>
      </c>
      <c r="F60" s="6">
        <v>4997182</v>
      </c>
      <c r="G60" s="8">
        <v>0</v>
      </c>
      <c r="H60" s="8">
        <v>0</v>
      </c>
    </row>
    <row r="61" spans="1:8" x14ac:dyDescent="0.25">
      <c r="A61" s="305"/>
      <c r="B61" s="2"/>
      <c r="C61" s="2"/>
      <c r="D61" s="48"/>
      <c r="E61" s="3" t="s">
        <v>34</v>
      </c>
      <c r="F61" s="5">
        <v>4942478</v>
      </c>
      <c r="G61" s="7">
        <v>0</v>
      </c>
      <c r="H61" s="7">
        <v>0</v>
      </c>
    </row>
    <row r="62" spans="1:8" x14ac:dyDescent="0.25">
      <c r="A62" s="306"/>
      <c r="B62" s="2"/>
      <c r="C62" s="2"/>
      <c r="D62" s="48"/>
      <c r="E62" s="3" t="s">
        <v>22</v>
      </c>
      <c r="F62" s="5">
        <v>54704</v>
      </c>
      <c r="G62" s="7">
        <v>0</v>
      </c>
      <c r="H62" s="7">
        <v>0</v>
      </c>
    </row>
    <row r="63" spans="1:8" x14ac:dyDescent="0.25">
      <c r="A63" s="304">
        <v>20</v>
      </c>
      <c r="B63" s="2">
        <v>31</v>
      </c>
      <c r="C63" s="2">
        <v>2562</v>
      </c>
      <c r="D63" s="48" t="s">
        <v>43</v>
      </c>
      <c r="E63" s="4" t="s">
        <v>21</v>
      </c>
      <c r="F63" s="6">
        <v>5142456</v>
      </c>
      <c r="G63" s="8">
        <v>0</v>
      </c>
      <c r="H63" s="6">
        <v>230957</v>
      </c>
    </row>
    <row r="64" spans="1:8" x14ac:dyDescent="0.25">
      <c r="A64" s="305"/>
      <c r="B64" s="2"/>
      <c r="C64" s="2"/>
      <c r="D64" s="48"/>
      <c r="E64" s="3" t="s">
        <v>34</v>
      </c>
      <c r="F64" s="5">
        <v>2349298</v>
      </c>
      <c r="G64" s="7">
        <v>0</v>
      </c>
      <c r="H64" s="7">
        <v>0</v>
      </c>
    </row>
    <row r="65" spans="1:8" x14ac:dyDescent="0.25">
      <c r="A65" s="305"/>
      <c r="B65" s="2"/>
      <c r="C65" s="2"/>
      <c r="D65" s="48"/>
      <c r="E65" s="3" t="s">
        <v>22</v>
      </c>
      <c r="F65" s="5">
        <v>2238597</v>
      </c>
      <c r="G65" s="7">
        <v>0</v>
      </c>
      <c r="H65" s="7">
        <v>0</v>
      </c>
    </row>
    <row r="66" spans="1:8" x14ac:dyDescent="0.25">
      <c r="A66" s="306"/>
      <c r="B66" s="2"/>
      <c r="C66" s="2"/>
      <c r="D66" s="48"/>
      <c r="E66" s="3" t="s">
        <v>23</v>
      </c>
      <c r="F66" s="5">
        <v>554561</v>
      </c>
      <c r="G66" s="7">
        <v>0</v>
      </c>
      <c r="H66" s="5">
        <v>230957</v>
      </c>
    </row>
    <row r="67" spans="1:8" ht="30" x14ac:dyDescent="0.25">
      <c r="A67" s="304">
        <v>21</v>
      </c>
      <c r="B67" s="2">
        <v>31</v>
      </c>
      <c r="C67" s="2">
        <v>3213</v>
      </c>
      <c r="D67" s="48" t="s">
        <v>124</v>
      </c>
      <c r="E67" s="4" t="s">
        <v>21</v>
      </c>
      <c r="F67" s="6">
        <v>2430895</v>
      </c>
      <c r="G67" s="8">
        <v>0</v>
      </c>
      <c r="H67" s="8">
        <v>0</v>
      </c>
    </row>
    <row r="68" spans="1:8" x14ac:dyDescent="0.25">
      <c r="A68" s="306"/>
      <c r="B68" s="2"/>
      <c r="C68" s="2"/>
      <c r="D68" s="48"/>
      <c r="E68" s="3" t="s">
        <v>34</v>
      </c>
      <c r="F68" s="5">
        <v>2430895</v>
      </c>
      <c r="G68" s="7">
        <v>0</v>
      </c>
      <c r="H68" s="7">
        <v>0</v>
      </c>
    </row>
    <row r="69" spans="1:8" ht="30" x14ac:dyDescent="0.25">
      <c r="A69" s="304">
        <v>22</v>
      </c>
      <c r="B69" s="2">
        <v>31</v>
      </c>
      <c r="C69" s="2">
        <v>3300</v>
      </c>
      <c r="D69" s="48" t="s">
        <v>44</v>
      </c>
      <c r="E69" s="4" t="s">
        <v>21</v>
      </c>
      <c r="F69" s="6">
        <v>321544</v>
      </c>
      <c r="G69" s="8">
        <v>0</v>
      </c>
      <c r="H69" s="8">
        <v>0</v>
      </c>
    </row>
    <row r="70" spans="1:8" x14ac:dyDescent="0.25">
      <c r="A70" s="305"/>
      <c r="B70" s="2"/>
      <c r="C70" s="2"/>
      <c r="D70" s="48"/>
      <c r="E70" s="3" t="s">
        <v>35</v>
      </c>
      <c r="F70" s="5">
        <v>110346</v>
      </c>
      <c r="G70" s="7">
        <v>0</v>
      </c>
      <c r="H70" s="7">
        <v>0</v>
      </c>
    </row>
    <row r="71" spans="1:8" x14ac:dyDescent="0.25">
      <c r="A71" s="305"/>
      <c r="B71" s="2"/>
      <c r="C71" s="2"/>
      <c r="D71" s="48"/>
      <c r="E71" s="3" t="s">
        <v>22</v>
      </c>
      <c r="F71" s="5">
        <v>190664</v>
      </c>
      <c r="G71" s="7">
        <v>0</v>
      </c>
      <c r="H71" s="7">
        <v>0</v>
      </c>
    </row>
    <row r="72" spans="1:8" x14ac:dyDescent="0.25">
      <c r="A72" s="306"/>
      <c r="B72" s="2"/>
      <c r="C72" s="2"/>
      <c r="D72" s="48"/>
      <c r="E72" s="3" t="s">
        <v>23</v>
      </c>
      <c r="F72" s="5">
        <v>20534</v>
      </c>
      <c r="G72" s="7">
        <v>0</v>
      </c>
      <c r="H72" s="7">
        <v>0</v>
      </c>
    </row>
    <row r="73" spans="1:8" x14ac:dyDescent="0.25">
      <c r="A73" s="304">
        <v>23</v>
      </c>
      <c r="B73" s="2">
        <v>31</v>
      </c>
      <c r="C73" s="2">
        <v>3301</v>
      </c>
      <c r="D73" s="48" t="s">
        <v>45</v>
      </c>
      <c r="E73" s="4" t="s">
        <v>21</v>
      </c>
      <c r="F73" s="6">
        <v>309304</v>
      </c>
      <c r="G73" s="8">
        <v>0</v>
      </c>
      <c r="H73" s="8">
        <v>0</v>
      </c>
    </row>
    <row r="74" spans="1:8" x14ac:dyDescent="0.25">
      <c r="A74" s="305"/>
      <c r="B74" s="2"/>
      <c r="C74" s="2"/>
      <c r="D74" s="48"/>
      <c r="E74" s="3" t="s">
        <v>22</v>
      </c>
      <c r="F74" s="5">
        <v>298737</v>
      </c>
      <c r="G74" s="7">
        <v>0</v>
      </c>
      <c r="H74" s="7">
        <v>0</v>
      </c>
    </row>
    <row r="75" spans="1:8" x14ac:dyDescent="0.25">
      <c r="A75" s="306"/>
      <c r="B75" s="2"/>
      <c r="C75" s="2"/>
      <c r="D75" s="48"/>
      <c r="E75" s="3" t="s">
        <v>23</v>
      </c>
      <c r="F75" s="5">
        <v>10567</v>
      </c>
      <c r="G75" s="7">
        <v>0</v>
      </c>
      <c r="H75" s="7">
        <v>0</v>
      </c>
    </row>
    <row r="76" spans="1:8" ht="30" x14ac:dyDescent="0.25">
      <c r="A76" s="304">
        <v>24</v>
      </c>
      <c r="B76" s="2">
        <v>31</v>
      </c>
      <c r="C76" s="2">
        <v>3303</v>
      </c>
      <c r="D76" s="48" t="s">
        <v>46</v>
      </c>
      <c r="E76" s="4" t="s">
        <v>21</v>
      </c>
      <c r="F76" s="6">
        <v>108973</v>
      </c>
      <c r="G76" s="8">
        <v>0</v>
      </c>
      <c r="H76" s="8">
        <v>0</v>
      </c>
    </row>
    <row r="77" spans="1:8" x14ac:dyDescent="0.25">
      <c r="A77" s="306"/>
      <c r="B77" s="2"/>
      <c r="C77" s="2"/>
      <c r="D77" s="48"/>
      <c r="E77" s="3" t="s">
        <v>22</v>
      </c>
      <c r="F77" s="5">
        <v>108973</v>
      </c>
      <c r="G77" s="7">
        <v>0</v>
      </c>
      <c r="H77" s="7">
        <v>0</v>
      </c>
    </row>
    <row r="78" spans="1:8" x14ac:dyDescent="0.25">
      <c r="A78" s="304">
        <v>25</v>
      </c>
      <c r="B78" s="2">
        <v>31</v>
      </c>
      <c r="C78" s="2">
        <v>3305</v>
      </c>
      <c r="D78" s="48" t="s">
        <v>48</v>
      </c>
      <c r="E78" s="4" t="s">
        <v>21</v>
      </c>
      <c r="F78" s="6">
        <v>155180</v>
      </c>
      <c r="G78" s="8">
        <v>0</v>
      </c>
      <c r="H78" s="8">
        <v>0</v>
      </c>
    </row>
    <row r="79" spans="1:8" x14ac:dyDescent="0.25">
      <c r="A79" s="305"/>
      <c r="B79" s="2"/>
      <c r="C79" s="2"/>
      <c r="D79" s="48"/>
      <c r="E79" s="3" t="s">
        <v>22</v>
      </c>
      <c r="F79" s="5">
        <v>154861</v>
      </c>
      <c r="G79" s="7">
        <v>0</v>
      </c>
      <c r="H79" s="7">
        <v>0</v>
      </c>
    </row>
    <row r="80" spans="1:8" x14ac:dyDescent="0.25">
      <c r="A80" s="306"/>
      <c r="B80" s="2"/>
      <c r="C80" s="2"/>
      <c r="D80" s="48"/>
      <c r="E80" s="3" t="s">
        <v>23</v>
      </c>
      <c r="F80" s="7">
        <v>319</v>
      </c>
      <c r="G80" s="7">
        <v>0</v>
      </c>
      <c r="H80" s="7">
        <v>0</v>
      </c>
    </row>
    <row r="81" spans="1:8" x14ac:dyDescent="0.25">
      <c r="A81" s="304">
        <v>26</v>
      </c>
      <c r="B81" s="2">
        <v>31</v>
      </c>
      <c r="C81" s="2">
        <v>3308</v>
      </c>
      <c r="D81" s="48" t="s">
        <v>49</v>
      </c>
      <c r="E81" s="4" t="s">
        <v>21</v>
      </c>
      <c r="F81" s="6">
        <v>7514159</v>
      </c>
      <c r="G81" s="6">
        <v>8325</v>
      </c>
      <c r="H81" s="6">
        <v>3892723</v>
      </c>
    </row>
    <row r="82" spans="1:8" x14ac:dyDescent="0.25">
      <c r="A82" s="305"/>
      <c r="B82" s="2"/>
      <c r="C82" s="2"/>
      <c r="D82" s="48"/>
      <c r="E82" s="3" t="s">
        <v>22</v>
      </c>
      <c r="F82" s="5">
        <v>1693618</v>
      </c>
      <c r="G82" s="5">
        <v>1330</v>
      </c>
      <c r="H82" s="7">
        <v>0</v>
      </c>
    </row>
    <row r="83" spans="1:8" x14ac:dyDescent="0.25">
      <c r="A83" s="306"/>
      <c r="B83" s="2"/>
      <c r="C83" s="2"/>
      <c r="D83" s="48"/>
      <c r="E83" s="3" t="s">
        <v>23</v>
      </c>
      <c r="F83" s="5">
        <v>5820541</v>
      </c>
      <c r="G83" s="5">
        <v>6995</v>
      </c>
      <c r="H83" s="5">
        <v>3892723</v>
      </c>
    </row>
    <row r="84" spans="1:8" ht="30" x14ac:dyDescent="0.25">
      <c r="A84" s="304">
        <v>27</v>
      </c>
      <c r="B84" s="2">
        <v>31</v>
      </c>
      <c r="C84" s="2">
        <v>3309</v>
      </c>
      <c r="D84" s="48" t="s">
        <v>50</v>
      </c>
      <c r="E84" s="4" t="s">
        <v>21</v>
      </c>
      <c r="F84" s="6">
        <v>116934</v>
      </c>
      <c r="G84" s="8">
        <v>0</v>
      </c>
      <c r="H84" s="8">
        <v>0</v>
      </c>
    </row>
    <row r="85" spans="1:8" x14ac:dyDescent="0.25">
      <c r="A85" s="306"/>
      <c r="B85" s="2"/>
      <c r="C85" s="2"/>
      <c r="D85" s="48"/>
      <c r="E85" s="3" t="s">
        <v>22</v>
      </c>
      <c r="F85" s="5">
        <v>116934</v>
      </c>
      <c r="G85" s="7">
        <v>0</v>
      </c>
      <c r="H85" s="7">
        <v>0</v>
      </c>
    </row>
    <row r="86" spans="1:8" ht="30" x14ac:dyDescent="0.25">
      <c r="A86" s="304">
        <v>28</v>
      </c>
      <c r="B86" s="2">
        <v>31</v>
      </c>
      <c r="C86" s="2">
        <v>4160</v>
      </c>
      <c r="D86" s="48" t="s">
        <v>51</v>
      </c>
      <c r="E86" s="4" t="s">
        <v>21</v>
      </c>
      <c r="F86" s="6">
        <v>618639</v>
      </c>
      <c r="G86" s="8">
        <v>0</v>
      </c>
      <c r="H86" s="8">
        <v>0</v>
      </c>
    </row>
    <row r="87" spans="1:8" x14ac:dyDescent="0.25">
      <c r="A87" s="305"/>
      <c r="B87" s="2"/>
      <c r="C87" s="2"/>
      <c r="D87" s="48"/>
      <c r="E87" s="3" t="s">
        <v>22</v>
      </c>
      <c r="F87" s="5">
        <v>553476</v>
      </c>
      <c r="G87" s="7">
        <v>0</v>
      </c>
      <c r="H87" s="7">
        <v>0</v>
      </c>
    </row>
    <row r="88" spans="1:8" x14ac:dyDescent="0.25">
      <c r="A88" s="306"/>
      <c r="B88" s="2"/>
      <c r="C88" s="2"/>
      <c r="D88" s="48"/>
      <c r="E88" s="3" t="s">
        <v>23</v>
      </c>
      <c r="F88" s="5">
        <v>65163</v>
      </c>
      <c r="G88" s="7">
        <v>0</v>
      </c>
      <c r="H88" s="7">
        <v>0</v>
      </c>
    </row>
    <row r="89" spans="1:8" x14ac:dyDescent="0.25">
      <c r="A89" s="304">
        <v>29</v>
      </c>
      <c r="B89" s="2">
        <v>31</v>
      </c>
      <c r="C89" s="2">
        <v>4161</v>
      </c>
      <c r="D89" s="48" t="s">
        <v>52</v>
      </c>
      <c r="E89" s="4" t="s">
        <v>21</v>
      </c>
      <c r="F89" s="6">
        <v>4830811</v>
      </c>
      <c r="G89" s="6">
        <v>3161</v>
      </c>
      <c r="H89" s="8">
        <v>0</v>
      </c>
    </row>
    <row r="90" spans="1:8" x14ac:dyDescent="0.25">
      <c r="A90" s="305"/>
      <c r="B90" s="2"/>
      <c r="C90" s="2"/>
      <c r="D90" s="48"/>
      <c r="E90" s="3" t="s">
        <v>34</v>
      </c>
      <c r="F90" s="5">
        <v>4583205</v>
      </c>
      <c r="G90" s="5">
        <v>3161</v>
      </c>
      <c r="H90" s="7">
        <v>0</v>
      </c>
    </row>
    <row r="91" spans="1:8" x14ac:dyDescent="0.25">
      <c r="A91" s="306"/>
      <c r="B91" s="2"/>
      <c r="C91" s="2"/>
      <c r="D91" s="48"/>
      <c r="E91" s="3" t="s">
        <v>22</v>
      </c>
      <c r="F91" s="5">
        <v>247606</v>
      </c>
      <c r="G91" s="7">
        <v>0</v>
      </c>
      <c r="H91" s="7">
        <v>0</v>
      </c>
    </row>
    <row r="92" spans="1:8" ht="30" x14ac:dyDescent="0.25">
      <c r="A92" s="304">
        <v>30</v>
      </c>
      <c r="B92" s="2">
        <v>31</v>
      </c>
      <c r="C92" s="2">
        <v>4162</v>
      </c>
      <c r="D92" s="48" t="s">
        <v>53</v>
      </c>
      <c r="E92" s="4" t="s">
        <v>21</v>
      </c>
      <c r="F92" s="6">
        <v>18336</v>
      </c>
      <c r="G92" s="8">
        <v>0</v>
      </c>
      <c r="H92" s="8">
        <v>0</v>
      </c>
    </row>
    <row r="93" spans="1:8" x14ac:dyDescent="0.25">
      <c r="A93" s="306"/>
      <c r="B93" s="2"/>
      <c r="C93" s="2"/>
      <c r="D93" s="48"/>
      <c r="E93" s="3" t="s">
        <v>22</v>
      </c>
      <c r="F93" s="5">
        <v>18336</v>
      </c>
      <c r="G93" s="7">
        <v>0</v>
      </c>
      <c r="H93" s="7">
        <v>0</v>
      </c>
    </row>
    <row r="94" spans="1:8" x14ac:dyDescent="0.25">
      <c r="A94" s="304">
        <v>31</v>
      </c>
      <c r="B94" s="2">
        <v>31</v>
      </c>
      <c r="C94" s="2">
        <v>4163</v>
      </c>
      <c r="D94" s="48" t="s">
        <v>54</v>
      </c>
      <c r="E94" s="4" t="s">
        <v>21</v>
      </c>
      <c r="F94" s="6">
        <v>823404</v>
      </c>
      <c r="G94" s="8">
        <v>0</v>
      </c>
      <c r="H94" s="8">
        <v>0</v>
      </c>
    </row>
    <row r="95" spans="1:8" x14ac:dyDescent="0.25">
      <c r="A95" s="306"/>
      <c r="B95" s="2"/>
      <c r="C95" s="2"/>
      <c r="D95" s="48"/>
      <c r="E95" s="3" t="s">
        <v>22</v>
      </c>
      <c r="F95" s="5">
        <v>823404</v>
      </c>
      <c r="G95" s="7">
        <v>0</v>
      </c>
      <c r="H95" s="7">
        <v>0</v>
      </c>
    </row>
    <row r="96" spans="1:8" x14ac:dyDescent="0.25">
      <c r="A96" s="304">
        <v>32</v>
      </c>
      <c r="B96" s="2">
        <v>31</v>
      </c>
      <c r="C96" s="2">
        <v>4165</v>
      </c>
      <c r="D96" s="48" t="s">
        <v>55</v>
      </c>
      <c r="E96" s="4" t="s">
        <v>21</v>
      </c>
      <c r="F96" s="6">
        <v>79160</v>
      </c>
      <c r="G96" s="8">
        <v>0</v>
      </c>
      <c r="H96" s="8">
        <v>0</v>
      </c>
    </row>
    <row r="97" spans="1:8" x14ac:dyDescent="0.25">
      <c r="A97" s="306"/>
      <c r="B97" s="2"/>
      <c r="C97" s="2"/>
      <c r="D97" s="48"/>
      <c r="E97" s="3" t="s">
        <v>22</v>
      </c>
      <c r="F97" s="5">
        <v>79160</v>
      </c>
      <c r="G97" s="7">
        <v>0</v>
      </c>
      <c r="H97" s="7">
        <v>0</v>
      </c>
    </row>
    <row r="98" spans="1:8" ht="30" x14ac:dyDescent="0.25">
      <c r="A98" s="304">
        <v>33</v>
      </c>
      <c r="B98" s="2">
        <v>31</v>
      </c>
      <c r="C98" s="2">
        <v>4166</v>
      </c>
      <c r="D98" s="48" t="s">
        <v>56</v>
      </c>
      <c r="E98" s="4" t="s">
        <v>21</v>
      </c>
      <c r="F98" s="6">
        <v>905867</v>
      </c>
      <c r="G98" s="8">
        <v>0</v>
      </c>
      <c r="H98" s="8">
        <v>0</v>
      </c>
    </row>
    <row r="99" spans="1:8" x14ac:dyDescent="0.25">
      <c r="A99" s="306"/>
      <c r="B99" s="2"/>
      <c r="C99" s="2"/>
      <c r="D99" s="48"/>
      <c r="E99" s="3" t="s">
        <v>22</v>
      </c>
      <c r="F99" s="5">
        <v>905867</v>
      </c>
      <c r="G99" s="7">
        <v>0</v>
      </c>
      <c r="H99" s="7">
        <v>0</v>
      </c>
    </row>
    <row r="100" spans="1:8" x14ac:dyDescent="0.25">
      <c r="A100" s="304">
        <v>34</v>
      </c>
      <c r="B100" s="2">
        <v>34</v>
      </c>
      <c r="C100" s="2">
        <v>1066</v>
      </c>
      <c r="D100" s="48" t="s">
        <v>57</v>
      </c>
      <c r="E100" s="4" t="s">
        <v>21</v>
      </c>
      <c r="F100" s="6">
        <v>13359242</v>
      </c>
      <c r="G100" s="8">
        <v>0</v>
      </c>
      <c r="H100" s="6">
        <v>5365714</v>
      </c>
    </row>
    <row r="101" spans="1:8" x14ac:dyDescent="0.25">
      <c r="A101" s="305"/>
      <c r="B101" s="2"/>
      <c r="C101" s="2"/>
      <c r="D101" s="48"/>
      <c r="E101" s="3" t="s">
        <v>34</v>
      </c>
      <c r="F101" s="5">
        <v>1857240</v>
      </c>
      <c r="G101" s="7">
        <v>0</v>
      </c>
      <c r="H101" s="7">
        <v>0</v>
      </c>
    </row>
    <row r="102" spans="1:8" x14ac:dyDescent="0.25">
      <c r="A102" s="305"/>
      <c r="B102" s="2"/>
      <c r="C102" s="2"/>
      <c r="D102" s="48"/>
      <c r="E102" s="3" t="s">
        <v>22</v>
      </c>
      <c r="F102" s="5">
        <v>2446784</v>
      </c>
      <c r="G102" s="7">
        <v>0</v>
      </c>
      <c r="H102" s="5">
        <v>48012</v>
      </c>
    </row>
    <row r="103" spans="1:8" x14ac:dyDescent="0.25">
      <c r="A103" s="306"/>
      <c r="B103" s="2"/>
      <c r="C103" s="2"/>
      <c r="D103" s="48"/>
      <c r="E103" s="3" t="s">
        <v>23</v>
      </c>
      <c r="F103" s="5">
        <v>9055218</v>
      </c>
      <c r="G103" s="7">
        <v>0</v>
      </c>
      <c r="H103" s="5">
        <v>5317702</v>
      </c>
    </row>
    <row r="104" spans="1:8" x14ac:dyDescent="0.25">
      <c r="A104" s="304">
        <v>35</v>
      </c>
      <c r="B104" s="2">
        <v>34</v>
      </c>
      <c r="C104" s="2">
        <v>1467</v>
      </c>
      <c r="D104" s="48" t="s">
        <v>58</v>
      </c>
      <c r="E104" s="4" t="s">
        <v>21</v>
      </c>
      <c r="F104" s="6">
        <v>36131</v>
      </c>
      <c r="G104" s="8">
        <v>0</v>
      </c>
      <c r="H104" s="8">
        <v>0</v>
      </c>
    </row>
    <row r="105" spans="1:8" x14ac:dyDescent="0.25">
      <c r="A105" s="306"/>
      <c r="B105" s="2"/>
      <c r="C105" s="2"/>
      <c r="D105" s="48"/>
      <c r="E105" s="3" t="s">
        <v>23</v>
      </c>
      <c r="F105" s="5">
        <v>36131</v>
      </c>
      <c r="G105" s="7">
        <v>0</v>
      </c>
      <c r="H105" s="7">
        <v>0</v>
      </c>
    </row>
    <row r="106" spans="1:8" x14ac:dyDescent="0.25">
      <c r="A106" s="304">
        <v>36</v>
      </c>
      <c r="B106" s="2">
        <v>34</v>
      </c>
      <c r="C106" s="2">
        <v>1500</v>
      </c>
      <c r="D106" s="48" t="s">
        <v>59</v>
      </c>
      <c r="E106" s="4" t="s">
        <v>21</v>
      </c>
      <c r="F106" s="6">
        <v>70967</v>
      </c>
      <c r="G106" s="8">
        <v>0</v>
      </c>
      <c r="H106" s="8">
        <v>0</v>
      </c>
    </row>
    <row r="107" spans="1:8" x14ac:dyDescent="0.25">
      <c r="A107" s="306"/>
      <c r="B107" s="2"/>
      <c r="C107" s="2"/>
      <c r="D107" s="48"/>
      <c r="E107" s="3" t="s">
        <v>22</v>
      </c>
      <c r="F107" s="5">
        <v>70967</v>
      </c>
      <c r="G107" s="7">
        <v>0</v>
      </c>
      <c r="H107" s="7">
        <v>0</v>
      </c>
    </row>
    <row r="108" spans="1:8" ht="30" x14ac:dyDescent="0.25">
      <c r="A108" s="304">
        <v>37</v>
      </c>
      <c r="B108" s="2">
        <v>34</v>
      </c>
      <c r="C108" s="2">
        <v>1501</v>
      </c>
      <c r="D108" s="48" t="s">
        <v>60</v>
      </c>
      <c r="E108" s="4" t="s">
        <v>21</v>
      </c>
      <c r="F108" s="6">
        <v>309117</v>
      </c>
      <c r="G108" s="8">
        <v>0</v>
      </c>
      <c r="H108" s="8">
        <v>0</v>
      </c>
    </row>
    <row r="109" spans="1:8" x14ac:dyDescent="0.25">
      <c r="A109" s="305"/>
      <c r="B109" s="2"/>
      <c r="C109" s="2"/>
      <c r="D109" s="48"/>
      <c r="E109" s="3" t="s">
        <v>22</v>
      </c>
      <c r="F109" s="5">
        <v>241345</v>
      </c>
      <c r="G109" s="7">
        <v>0</v>
      </c>
      <c r="H109" s="7">
        <v>0</v>
      </c>
    </row>
    <row r="110" spans="1:8" x14ac:dyDescent="0.25">
      <c r="A110" s="306"/>
      <c r="B110" s="2"/>
      <c r="C110" s="2"/>
      <c r="D110" s="48"/>
      <c r="E110" s="3" t="s">
        <v>23</v>
      </c>
      <c r="F110" s="5">
        <v>67772</v>
      </c>
      <c r="G110" s="7">
        <v>0</v>
      </c>
      <c r="H110" s="7">
        <v>0</v>
      </c>
    </row>
    <row r="111" spans="1:8" x14ac:dyDescent="0.25">
      <c r="A111" s="304">
        <v>38</v>
      </c>
      <c r="B111" s="2">
        <v>34</v>
      </c>
      <c r="C111" s="2">
        <v>2371</v>
      </c>
      <c r="D111" s="48" t="s">
        <v>61</v>
      </c>
      <c r="E111" s="4" t="s">
        <v>21</v>
      </c>
      <c r="F111" s="6">
        <v>1272238</v>
      </c>
      <c r="G111" s="8">
        <v>0</v>
      </c>
      <c r="H111" s="8">
        <v>0</v>
      </c>
    </row>
    <row r="112" spans="1:8" x14ac:dyDescent="0.25">
      <c r="A112" s="305"/>
      <c r="B112" s="2"/>
      <c r="C112" s="2"/>
      <c r="D112" s="48"/>
      <c r="E112" s="3" t="s">
        <v>35</v>
      </c>
      <c r="F112" s="5">
        <v>1239546</v>
      </c>
      <c r="G112" s="7">
        <v>0</v>
      </c>
      <c r="H112" s="7">
        <v>0</v>
      </c>
    </row>
    <row r="113" spans="1:8" x14ac:dyDescent="0.25">
      <c r="A113" s="305"/>
      <c r="B113" s="2"/>
      <c r="C113" s="2"/>
      <c r="D113" s="48"/>
      <c r="E113" s="3" t="s">
        <v>22</v>
      </c>
      <c r="F113" s="5">
        <v>31916</v>
      </c>
      <c r="G113" s="7">
        <v>0</v>
      </c>
      <c r="H113" s="7">
        <v>0</v>
      </c>
    </row>
    <row r="114" spans="1:8" x14ac:dyDescent="0.25">
      <c r="A114" s="306"/>
      <c r="B114" s="2"/>
      <c r="C114" s="2"/>
      <c r="D114" s="48"/>
      <c r="E114" s="3" t="s">
        <v>23</v>
      </c>
      <c r="F114" s="7">
        <v>776</v>
      </c>
      <c r="G114" s="7">
        <v>0</v>
      </c>
      <c r="H114" s="7">
        <v>0</v>
      </c>
    </row>
    <row r="115" spans="1:8" x14ac:dyDescent="0.25">
      <c r="A115" s="304">
        <v>39</v>
      </c>
      <c r="B115" s="2">
        <v>34</v>
      </c>
      <c r="C115" s="2">
        <v>2372</v>
      </c>
      <c r="D115" s="48" t="s">
        <v>62</v>
      </c>
      <c r="E115" s="4" t="s">
        <v>21</v>
      </c>
      <c r="F115" s="6">
        <v>973838</v>
      </c>
      <c r="G115" s="8">
        <v>0</v>
      </c>
      <c r="H115" s="8">
        <v>0</v>
      </c>
    </row>
    <row r="116" spans="1:8" x14ac:dyDescent="0.25">
      <c r="A116" s="305"/>
      <c r="B116" s="2"/>
      <c r="C116" s="2"/>
      <c r="D116" s="48"/>
      <c r="E116" s="3" t="s">
        <v>34</v>
      </c>
      <c r="F116" s="5">
        <v>326200</v>
      </c>
      <c r="G116" s="7">
        <v>0</v>
      </c>
      <c r="H116" s="7">
        <v>0</v>
      </c>
    </row>
    <row r="117" spans="1:8" x14ac:dyDescent="0.25">
      <c r="A117" s="305"/>
      <c r="B117" s="2"/>
      <c r="C117" s="2"/>
      <c r="D117" s="48"/>
      <c r="E117" s="3" t="s">
        <v>35</v>
      </c>
      <c r="F117" s="5">
        <v>501760</v>
      </c>
      <c r="G117" s="7">
        <v>0</v>
      </c>
      <c r="H117" s="7">
        <v>0</v>
      </c>
    </row>
    <row r="118" spans="1:8" x14ac:dyDescent="0.25">
      <c r="A118" s="305"/>
      <c r="B118" s="2"/>
      <c r="C118" s="2"/>
      <c r="D118" s="48"/>
      <c r="E118" s="3" t="s">
        <v>22</v>
      </c>
      <c r="F118" s="5">
        <v>141224</v>
      </c>
      <c r="G118" s="7">
        <v>0</v>
      </c>
      <c r="H118" s="7">
        <v>0</v>
      </c>
    </row>
    <row r="119" spans="1:8" x14ac:dyDescent="0.25">
      <c r="A119" s="306"/>
      <c r="B119" s="2"/>
      <c r="C119" s="2"/>
      <c r="D119" s="48"/>
      <c r="E119" s="3" t="s">
        <v>23</v>
      </c>
      <c r="F119" s="5">
        <v>4654</v>
      </c>
      <c r="G119" s="7">
        <v>0</v>
      </c>
      <c r="H119" s="7">
        <v>0</v>
      </c>
    </row>
    <row r="120" spans="1:8" x14ac:dyDescent="0.25">
      <c r="A120" s="304">
        <v>40</v>
      </c>
      <c r="B120" s="2">
        <v>34</v>
      </c>
      <c r="C120" s="2">
        <v>2374</v>
      </c>
      <c r="D120" s="48" t="s">
        <v>63</v>
      </c>
      <c r="E120" s="4" t="s">
        <v>21</v>
      </c>
      <c r="F120" s="6">
        <v>2662378</v>
      </c>
      <c r="G120" s="8">
        <v>0</v>
      </c>
      <c r="H120" s="8">
        <v>0</v>
      </c>
    </row>
    <row r="121" spans="1:8" x14ac:dyDescent="0.25">
      <c r="A121" s="305"/>
      <c r="B121" s="2"/>
      <c r="C121" s="2"/>
      <c r="D121" s="48"/>
      <c r="E121" s="3" t="s">
        <v>34</v>
      </c>
      <c r="F121" s="5">
        <v>903816</v>
      </c>
      <c r="G121" s="7">
        <v>0</v>
      </c>
      <c r="H121" s="7">
        <v>0</v>
      </c>
    </row>
    <row r="122" spans="1:8" x14ac:dyDescent="0.25">
      <c r="A122" s="305"/>
      <c r="B122" s="2"/>
      <c r="C122" s="2"/>
      <c r="D122" s="48"/>
      <c r="E122" s="3" t="s">
        <v>22</v>
      </c>
      <c r="F122" s="5">
        <v>1582437</v>
      </c>
      <c r="G122" s="7">
        <v>0</v>
      </c>
      <c r="H122" s="7">
        <v>0</v>
      </c>
    </row>
    <row r="123" spans="1:8" x14ac:dyDescent="0.25">
      <c r="A123" s="306"/>
      <c r="B123" s="2"/>
      <c r="C123" s="2"/>
      <c r="D123" s="48"/>
      <c r="E123" s="3" t="s">
        <v>23</v>
      </c>
      <c r="F123" s="5">
        <v>176125</v>
      </c>
      <c r="G123" s="7">
        <v>0</v>
      </c>
      <c r="H123" s="7">
        <v>0</v>
      </c>
    </row>
    <row r="124" spans="1:8" x14ac:dyDescent="0.25">
      <c r="A124" s="304">
        <v>41</v>
      </c>
      <c r="B124" s="2">
        <v>34</v>
      </c>
      <c r="C124" s="2">
        <v>2375</v>
      </c>
      <c r="D124" s="48" t="s">
        <v>64</v>
      </c>
      <c r="E124" s="4" t="s">
        <v>21</v>
      </c>
      <c r="F124" s="6">
        <v>304947</v>
      </c>
      <c r="G124" s="8">
        <v>0</v>
      </c>
      <c r="H124" s="8">
        <v>0</v>
      </c>
    </row>
    <row r="125" spans="1:8" x14ac:dyDescent="0.25">
      <c r="A125" s="305"/>
      <c r="B125" s="2"/>
      <c r="C125" s="2"/>
      <c r="D125" s="48"/>
      <c r="E125" s="3" t="s">
        <v>35</v>
      </c>
      <c r="F125" s="5">
        <v>299727</v>
      </c>
      <c r="G125" s="7">
        <v>0</v>
      </c>
      <c r="H125" s="7">
        <v>0</v>
      </c>
    </row>
    <row r="126" spans="1:8" x14ac:dyDescent="0.25">
      <c r="A126" s="306"/>
      <c r="B126" s="2"/>
      <c r="C126" s="2"/>
      <c r="D126" s="48"/>
      <c r="E126" s="3" t="s">
        <v>23</v>
      </c>
      <c r="F126" s="5">
        <v>5220</v>
      </c>
      <c r="G126" s="7">
        <v>0</v>
      </c>
      <c r="H126" s="7">
        <v>0</v>
      </c>
    </row>
    <row r="127" spans="1:8" x14ac:dyDescent="0.25">
      <c r="A127" s="304">
        <v>42</v>
      </c>
      <c r="B127" s="2">
        <v>34</v>
      </c>
      <c r="C127" s="2">
        <v>5792</v>
      </c>
      <c r="D127" s="48" t="s">
        <v>65</v>
      </c>
      <c r="E127" s="4" t="s">
        <v>21</v>
      </c>
      <c r="F127" s="6">
        <v>321772</v>
      </c>
      <c r="G127" s="8">
        <v>0</v>
      </c>
      <c r="H127" s="6">
        <v>52958</v>
      </c>
    </row>
    <row r="128" spans="1:8" x14ac:dyDescent="0.25">
      <c r="A128" s="305"/>
      <c r="B128" s="2"/>
      <c r="C128" s="2"/>
      <c r="D128" s="48"/>
      <c r="E128" s="3" t="s">
        <v>22</v>
      </c>
      <c r="F128" s="5">
        <v>199385</v>
      </c>
      <c r="G128" s="7">
        <v>0</v>
      </c>
      <c r="H128" s="7">
        <v>0</v>
      </c>
    </row>
    <row r="129" spans="1:8" x14ac:dyDescent="0.25">
      <c r="A129" s="306"/>
      <c r="B129" s="2"/>
      <c r="C129" s="2"/>
      <c r="D129" s="48"/>
      <c r="E129" s="3" t="s">
        <v>23</v>
      </c>
      <c r="F129" s="5">
        <v>122387</v>
      </c>
      <c r="G129" s="7">
        <v>0</v>
      </c>
      <c r="H129" s="5">
        <v>52958</v>
      </c>
    </row>
    <row r="130" spans="1:8" x14ac:dyDescent="0.25">
      <c r="A130" s="304">
        <v>43</v>
      </c>
      <c r="B130" s="2">
        <v>36</v>
      </c>
      <c r="C130" s="2">
        <v>270</v>
      </c>
      <c r="D130" s="48" t="s">
        <v>66</v>
      </c>
      <c r="E130" s="4" t="s">
        <v>21</v>
      </c>
      <c r="F130" s="6">
        <v>1638596</v>
      </c>
      <c r="G130" s="8">
        <v>0</v>
      </c>
      <c r="H130" s="6">
        <v>15675</v>
      </c>
    </row>
    <row r="131" spans="1:8" x14ac:dyDescent="0.25">
      <c r="A131" s="305"/>
      <c r="B131" s="2"/>
      <c r="C131" s="2"/>
      <c r="D131" s="48"/>
      <c r="E131" s="3" t="s">
        <v>34</v>
      </c>
      <c r="F131" s="5">
        <v>1613985</v>
      </c>
      <c r="G131" s="7">
        <v>0</v>
      </c>
      <c r="H131" s="7">
        <v>0</v>
      </c>
    </row>
    <row r="132" spans="1:8" x14ac:dyDescent="0.25">
      <c r="A132" s="305"/>
      <c r="B132" s="2"/>
      <c r="C132" s="2"/>
      <c r="D132" s="48"/>
      <c r="E132" s="3" t="s">
        <v>22</v>
      </c>
      <c r="F132" s="5">
        <v>2554</v>
      </c>
      <c r="G132" s="7">
        <v>0</v>
      </c>
      <c r="H132" s="7">
        <v>0</v>
      </c>
    </row>
    <row r="133" spans="1:8" x14ac:dyDescent="0.25">
      <c r="A133" s="306"/>
      <c r="B133" s="2"/>
      <c r="C133" s="2"/>
      <c r="D133" s="48"/>
      <c r="E133" s="3" t="s">
        <v>23</v>
      </c>
      <c r="F133" s="5">
        <v>22057</v>
      </c>
      <c r="G133" s="7">
        <v>0</v>
      </c>
      <c r="H133" s="5">
        <v>15675</v>
      </c>
    </row>
    <row r="134" spans="1:8" ht="30" x14ac:dyDescent="0.25">
      <c r="A134" s="304">
        <v>44</v>
      </c>
      <c r="B134" s="2">
        <v>36</v>
      </c>
      <c r="C134" s="2">
        <v>362</v>
      </c>
      <c r="D134" s="48" t="s">
        <v>67</v>
      </c>
      <c r="E134" s="4" t="s">
        <v>21</v>
      </c>
      <c r="F134" s="6">
        <v>889399</v>
      </c>
      <c r="G134" s="8">
        <v>0</v>
      </c>
      <c r="H134" s="6">
        <v>624789</v>
      </c>
    </row>
    <row r="135" spans="1:8" x14ac:dyDescent="0.25">
      <c r="A135" s="305"/>
      <c r="B135" s="2"/>
      <c r="C135" s="2"/>
      <c r="D135" s="48"/>
      <c r="E135" s="3" t="s">
        <v>22</v>
      </c>
      <c r="F135" s="5">
        <v>144013</v>
      </c>
      <c r="G135" s="7">
        <v>0</v>
      </c>
      <c r="H135" s="7">
        <v>0</v>
      </c>
    </row>
    <row r="136" spans="1:8" x14ac:dyDescent="0.25">
      <c r="A136" s="306"/>
      <c r="B136" s="2"/>
      <c r="C136" s="2"/>
      <c r="D136" s="48"/>
      <c r="E136" s="3" t="s">
        <v>23</v>
      </c>
      <c r="F136" s="5">
        <v>745386</v>
      </c>
      <c r="G136" s="7">
        <v>0</v>
      </c>
      <c r="H136" s="5">
        <v>624789</v>
      </c>
    </row>
    <row r="137" spans="1:8" x14ac:dyDescent="0.25">
      <c r="A137" s="304">
        <v>45</v>
      </c>
      <c r="B137" s="2">
        <v>52</v>
      </c>
      <c r="C137" s="2">
        <v>3025</v>
      </c>
      <c r="D137" s="48" t="s">
        <v>68</v>
      </c>
      <c r="E137" s="4" t="s">
        <v>21</v>
      </c>
      <c r="F137" s="6">
        <v>9410394</v>
      </c>
      <c r="G137" s="8">
        <v>0</v>
      </c>
      <c r="H137" s="6">
        <v>160182</v>
      </c>
    </row>
    <row r="138" spans="1:8" x14ac:dyDescent="0.25">
      <c r="A138" s="305"/>
      <c r="B138" s="2"/>
      <c r="C138" s="2"/>
      <c r="D138" s="48"/>
      <c r="E138" s="3" t="s">
        <v>34</v>
      </c>
      <c r="F138" s="5">
        <v>5958040</v>
      </c>
      <c r="G138" s="7">
        <v>0</v>
      </c>
      <c r="H138" s="7">
        <v>0</v>
      </c>
    </row>
    <row r="139" spans="1:8" x14ac:dyDescent="0.25">
      <c r="A139" s="305"/>
      <c r="B139" s="2"/>
      <c r="C139" s="2"/>
      <c r="D139" s="48"/>
      <c r="E139" s="3" t="s">
        <v>35</v>
      </c>
      <c r="F139" s="5">
        <v>146330</v>
      </c>
      <c r="G139" s="7">
        <v>0</v>
      </c>
      <c r="H139" s="7">
        <v>0</v>
      </c>
    </row>
    <row r="140" spans="1:8" x14ac:dyDescent="0.25">
      <c r="A140" s="305"/>
      <c r="B140" s="2"/>
      <c r="C140" s="2"/>
      <c r="D140" s="48"/>
      <c r="E140" s="3" t="s">
        <v>22</v>
      </c>
      <c r="F140" s="5">
        <v>3143935</v>
      </c>
      <c r="G140" s="7">
        <v>0</v>
      </c>
      <c r="H140" s="7">
        <v>0</v>
      </c>
    </row>
    <row r="141" spans="1:8" x14ac:dyDescent="0.25">
      <c r="A141" s="306"/>
      <c r="B141" s="2"/>
      <c r="C141" s="2"/>
      <c r="D141" s="48"/>
      <c r="E141" s="3" t="s">
        <v>23</v>
      </c>
      <c r="F141" s="5">
        <v>162089</v>
      </c>
      <c r="G141" s="7">
        <v>0</v>
      </c>
      <c r="H141" s="5">
        <v>160182</v>
      </c>
    </row>
    <row r="142" spans="1:8" ht="30" x14ac:dyDescent="0.25">
      <c r="A142" s="304">
        <v>46</v>
      </c>
      <c r="B142" s="2">
        <v>57</v>
      </c>
      <c r="C142" s="2">
        <v>761</v>
      </c>
      <c r="D142" s="48" t="s">
        <v>69</v>
      </c>
      <c r="E142" s="4" t="s">
        <v>21</v>
      </c>
      <c r="F142" s="6">
        <v>609744</v>
      </c>
      <c r="G142" s="8">
        <v>0</v>
      </c>
      <c r="H142" s="6">
        <v>17950</v>
      </c>
    </row>
    <row r="143" spans="1:8" x14ac:dyDescent="0.25">
      <c r="A143" s="305"/>
      <c r="B143" s="2"/>
      <c r="C143" s="2"/>
      <c r="D143" s="48"/>
      <c r="E143" s="3" t="s">
        <v>34</v>
      </c>
      <c r="F143" s="5">
        <v>4688</v>
      </c>
      <c r="G143" s="7">
        <v>0</v>
      </c>
      <c r="H143" s="7">
        <v>0</v>
      </c>
    </row>
    <row r="144" spans="1:8" x14ac:dyDescent="0.25">
      <c r="A144" s="305"/>
      <c r="B144" s="2"/>
      <c r="C144" s="2"/>
      <c r="D144" s="48"/>
      <c r="E144" s="3" t="s">
        <v>22</v>
      </c>
      <c r="F144" s="5">
        <v>581713</v>
      </c>
      <c r="G144" s="7">
        <v>0</v>
      </c>
      <c r="H144" s="7">
        <v>0</v>
      </c>
    </row>
    <row r="145" spans="1:8" x14ac:dyDescent="0.25">
      <c r="A145" s="306"/>
      <c r="B145" s="2"/>
      <c r="C145" s="2"/>
      <c r="D145" s="48"/>
      <c r="E145" s="3" t="s">
        <v>23</v>
      </c>
      <c r="F145" s="5">
        <v>23343</v>
      </c>
      <c r="G145" s="7">
        <v>0</v>
      </c>
      <c r="H145" s="5">
        <v>17950</v>
      </c>
    </row>
    <row r="146" spans="1:8" x14ac:dyDescent="0.25">
      <c r="A146" s="304">
        <v>47</v>
      </c>
      <c r="B146" s="2">
        <v>59</v>
      </c>
      <c r="C146" s="2">
        <v>3001</v>
      </c>
      <c r="D146" s="48" t="s">
        <v>70</v>
      </c>
      <c r="E146" s="4" t="s">
        <v>21</v>
      </c>
      <c r="F146" s="6">
        <v>2880176</v>
      </c>
      <c r="G146" s="8">
        <v>0</v>
      </c>
      <c r="H146" s="6">
        <v>1121953</v>
      </c>
    </row>
    <row r="147" spans="1:8" x14ac:dyDescent="0.25">
      <c r="A147" s="305"/>
      <c r="B147" s="2"/>
      <c r="C147" s="2"/>
      <c r="D147" s="48"/>
      <c r="E147" s="3" t="s">
        <v>22</v>
      </c>
      <c r="F147" s="5">
        <v>1403830</v>
      </c>
      <c r="G147" s="7">
        <v>0</v>
      </c>
      <c r="H147" s="7">
        <v>0</v>
      </c>
    </row>
    <row r="148" spans="1:8" x14ac:dyDescent="0.25">
      <c r="A148" s="306"/>
      <c r="B148" s="2"/>
      <c r="C148" s="2"/>
      <c r="D148" s="48"/>
      <c r="E148" s="3" t="s">
        <v>23</v>
      </c>
      <c r="F148" s="5">
        <v>1476346</v>
      </c>
      <c r="G148" s="7">
        <v>0</v>
      </c>
      <c r="H148" s="5">
        <v>1121953</v>
      </c>
    </row>
    <row r="149" spans="1:8" ht="30" x14ac:dyDescent="0.25">
      <c r="A149" s="304">
        <v>48</v>
      </c>
      <c r="B149" s="2">
        <v>71</v>
      </c>
      <c r="C149" s="2">
        <v>4009</v>
      </c>
      <c r="D149" s="48" t="s">
        <v>71</v>
      </c>
      <c r="E149" s="4" t="s">
        <v>21</v>
      </c>
      <c r="F149" s="6">
        <v>9232254</v>
      </c>
      <c r="G149" s="8">
        <v>0</v>
      </c>
      <c r="H149" s="8">
        <v>0</v>
      </c>
    </row>
    <row r="150" spans="1:8" x14ac:dyDescent="0.25">
      <c r="A150" s="305"/>
      <c r="B150" s="2"/>
      <c r="C150" s="2"/>
      <c r="D150" s="48"/>
      <c r="E150" s="3" t="s">
        <v>34</v>
      </c>
      <c r="F150" s="5">
        <v>2544154</v>
      </c>
      <c r="G150" s="7">
        <v>0</v>
      </c>
      <c r="H150" s="7">
        <v>0</v>
      </c>
    </row>
    <row r="151" spans="1:8" x14ac:dyDescent="0.25">
      <c r="A151" s="305"/>
      <c r="B151" s="2"/>
      <c r="C151" s="2"/>
      <c r="D151" s="48"/>
      <c r="E151" s="3" t="s">
        <v>35</v>
      </c>
      <c r="F151" s="5">
        <v>2555054</v>
      </c>
      <c r="G151" s="7">
        <v>0</v>
      </c>
      <c r="H151" s="7">
        <v>0</v>
      </c>
    </row>
    <row r="152" spans="1:8" x14ac:dyDescent="0.25">
      <c r="A152" s="305"/>
      <c r="B152" s="2"/>
      <c r="C152" s="2"/>
      <c r="D152" s="48"/>
      <c r="E152" s="3" t="s">
        <v>22</v>
      </c>
      <c r="F152" s="5">
        <v>4092950</v>
      </c>
      <c r="G152" s="7">
        <v>0</v>
      </c>
      <c r="H152" s="7">
        <v>0</v>
      </c>
    </row>
    <row r="153" spans="1:8" x14ac:dyDescent="0.25">
      <c r="A153" s="306"/>
      <c r="B153" s="2"/>
      <c r="C153" s="2"/>
      <c r="D153" s="48"/>
      <c r="E153" s="3" t="s">
        <v>23</v>
      </c>
      <c r="F153" s="5">
        <v>40096</v>
      </c>
      <c r="G153" s="7">
        <v>0</v>
      </c>
      <c r="H153" s="7">
        <v>0</v>
      </c>
    </row>
    <row r="154" spans="1:8" x14ac:dyDescent="0.25">
      <c r="A154" s="304">
        <v>49</v>
      </c>
      <c r="B154" s="2">
        <v>71</v>
      </c>
      <c r="C154" s="2">
        <v>4010</v>
      </c>
      <c r="D154" s="48" t="s">
        <v>72</v>
      </c>
      <c r="E154" s="4" t="s">
        <v>21</v>
      </c>
      <c r="F154" s="6">
        <v>729322</v>
      </c>
      <c r="G154" s="8">
        <v>0</v>
      </c>
      <c r="H154" s="6">
        <v>491406</v>
      </c>
    </row>
    <row r="155" spans="1:8" x14ac:dyDescent="0.25">
      <c r="A155" s="305"/>
      <c r="B155" s="2"/>
      <c r="C155" s="2"/>
      <c r="D155" s="48"/>
      <c r="E155" s="3" t="s">
        <v>22</v>
      </c>
      <c r="F155" s="5">
        <v>122519</v>
      </c>
      <c r="G155" s="7">
        <v>0</v>
      </c>
      <c r="H155" s="7">
        <v>0</v>
      </c>
    </row>
    <row r="156" spans="1:8" x14ac:dyDescent="0.25">
      <c r="A156" s="306"/>
      <c r="B156" s="2"/>
      <c r="C156" s="2"/>
      <c r="D156" s="48"/>
      <c r="E156" s="3" t="s">
        <v>23</v>
      </c>
      <c r="F156" s="5">
        <v>606803</v>
      </c>
      <c r="G156" s="7">
        <v>0</v>
      </c>
      <c r="H156" s="5">
        <v>491406</v>
      </c>
    </row>
    <row r="157" spans="1:8" x14ac:dyDescent="0.25">
      <c r="A157" s="304">
        <v>50</v>
      </c>
      <c r="B157" s="2">
        <v>71</v>
      </c>
      <c r="C157" s="2">
        <v>4102</v>
      </c>
      <c r="D157" s="48" t="s">
        <v>73</v>
      </c>
      <c r="E157" s="4" t="s">
        <v>21</v>
      </c>
      <c r="F157" s="6">
        <v>3675074</v>
      </c>
      <c r="G157" s="8">
        <v>0</v>
      </c>
      <c r="H157" s="6">
        <v>15866</v>
      </c>
    </row>
    <row r="158" spans="1:8" x14ac:dyDescent="0.25">
      <c r="A158" s="305"/>
      <c r="B158" s="2"/>
      <c r="C158" s="2"/>
      <c r="D158" s="48"/>
      <c r="E158" s="3" t="s">
        <v>35</v>
      </c>
      <c r="F158" s="5">
        <v>2028783</v>
      </c>
      <c r="G158" s="7">
        <v>0</v>
      </c>
      <c r="H158" s="7">
        <v>0</v>
      </c>
    </row>
    <row r="159" spans="1:8" x14ac:dyDescent="0.25">
      <c r="A159" s="305"/>
      <c r="B159" s="2"/>
      <c r="C159" s="2"/>
      <c r="D159" s="48"/>
      <c r="E159" s="3" t="s">
        <v>22</v>
      </c>
      <c r="F159" s="5">
        <v>1630425</v>
      </c>
      <c r="G159" s="7">
        <v>0</v>
      </c>
      <c r="H159" s="7">
        <v>0</v>
      </c>
    </row>
    <row r="160" spans="1:8" x14ac:dyDescent="0.25">
      <c r="A160" s="306"/>
      <c r="B160" s="2"/>
      <c r="C160" s="2"/>
      <c r="D160" s="48"/>
      <c r="E160" s="3" t="s">
        <v>23</v>
      </c>
      <c r="F160" s="5">
        <v>15866</v>
      </c>
      <c r="G160" s="7">
        <v>0</v>
      </c>
      <c r="H160" s="5">
        <v>15866</v>
      </c>
    </row>
    <row r="161" spans="1:8" x14ac:dyDescent="0.25">
      <c r="A161" s="304">
        <v>51</v>
      </c>
      <c r="B161" s="2">
        <v>71</v>
      </c>
      <c r="C161" s="2">
        <v>4103</v>
      </c>
      <c r="D161" s="48" t="s">
        <v>74</v>
      </c>
      <c r="E161" s="4" t="s">
        <v>21</v>
      </c>
      <c r="F161" s="6">
        <v>123846</v>
      </c>
      <c r="G161" s="8">
        <v>0</v>
      </c>
      <c r="H161" s="6">
        <v>35072</v>
      </c>
    </row>
    <row r="162" spans="1:8" x14ac:dyDescent="0.25">
      <c r="A162" s="305"/>
      <c r="B162" s="2"/>
      <c r="C162" s="2"/>
      <c r="D162" s="48"/>
      <c r="E162" s="3" t="s">
        <v>22</v>
      </c>
      <c r="F162" s="5">
        <v>55158</v>
      </c>
      <c r="G162" s="7">
        <v>0</v>
      </c>
      <c r="H162" s="7">
        <v>0</v>
      </c>
    </row>
    <row r="163" spans="1:8" x14ac:dyDescent="0.25">
      <c r="A163" s="306"/>
      <c r="B163" s="2"/>
      <c r="C163" s="2"/>
      <c r="D163" s="48"/>
      <c r="E163" s="3" t="s">
        <v>23</v>
      </c>
      <c r="F163" s="5">
        <v>68688</v>
      </c>
      <c r="G163" s="7">
        <v>0</v>
      </c>
      <c r="H163" s="5">
        <v>35072</v>
      </c>
    </row>
    <row r="164" spans="1:8" x14ac:dyDescent="0.25">
      <c r="A164" s="304">
        <v>52</v>
      </c>
      <c r="B164" s="2">
        <v>71</v>
      </c>
      <c r="C164" s="2">
        <v>4104</v>
      </c>
      <c r="D164" s="48" t="s">
        <v>75</v>
      </c>
      <c r="E164" s="4" t="s">
        <v>21</v>
      </c>
      <c r="F164" s="6">
        <v>142755</v>
      </c>
      <c r="G164" s="8">
        <v>0</v>
      </c>
      <c r="H164" s="8">
        <v>0</v>
      </c>
    </row>
    <row r="165" spans="1:8" x14ac:dyDescent="0.25">
      <c r="A165" s="306"/>
      <c r="B165" s="2"/>
      <c r="C165" s="2"/>
      <c r="D165" s="48"/>
      <c r="E165" s="3" t="s">
        <v>22</v>
      </c>
      <c r="F165" s="5">
        <v>142755</v>
      </c>
      <c r="G165" s="7">
        <v>0</v>
      </c>
      <c r="H165" s="7">
        <v>0</v>
      </c>
    </row>
    <row r="166" spans="1:8" x14ac:dyDescent="0.25">
      <c r="A166" s="304">
        <v>53</v>
      </c>
      <c r="B166" s="2">
        <v>71</v>
      </c>
      <c r="C166" s="2">
        <v>4106</v>
      </c>
      <c r="D166" s="48" t="s">
        <v>76</v>
      </c>
      <c r="E166" s="4" t="s">
        <v>21</v>
      </c>
      <c r="F166" s="6">
        <v>846571</v>
      </c>
      <c r="G166" s="8">
        <v>0</v>
      </c>
      <c r="H166" s="8">
        <v>0</v>
      </c>
    </row>
    <row r="167" spans="1:8" x14ac:dyDescent="0.25">
      <c r="A167" s="306"/>
      <c r="B167" s="2"/>
      <c r="C167" s="2"/>
      <c r="D167" s="48"/>
      <c r="E167" s="3" t="s">
        <v>22</v>
      </c>
      <c r="F167" s="5">
        <v>846571</v>
      </c>
      <c r="G167" s="7">
        <v>0</v>
      </c>
      <c r="H167" s="7">
        <v>0</v>
      </c>
    </row>
    <row r="168" spans="1:8" x14ac:dyDescent="0.25">
      <c r="A168" s="304">
        <v>54</v>
      </c>
      <c r="B168" s="2">
        <v>74</v>
      </c>
      <c r="C168" s="2">
        <v>4095</v>
      </c>
      <c r="D168" s="48" t="s">
        <v>77</v>
      </c>
      <c r="E168" s="4" t="s">
        <v>21</v>
      </c>
      <c r="F168" s="6">
        <v>5130085</v>
      </c>
      <c r="G168" s="8">
        <v>0</v>
      </c>
      <c r="H168" s="6">
        <v>3339368</v>
      </c>
    </row>
    <row r="169" spans="1:8" x14ac:dyDescent="0.25">
      <c r="A169" s="305"/>
      <c r="B169" s="2"/>
      <c r="C169" s="2"/>
      <c r="D169" s="48"/>
      <c r="E169" s="3" t="s">
        <v>22</v>
      </c>
      <c r="F169" s="5">
        <v>1129783</v>
      </c>
      <c r="G169" s="7">
        <v>0</v>
      </c>
      <c r="H169" s="7">
        <v>0</v>
      </c>
    </row>
    <row r="170" spans="1:8" x14ac:dyDescent="0.25">
      <c r="A170" s="306"/>
      <c r="B170" s="2"/>
      <c r="C170" s="2"/>
      <c r="D170" s="48"/>
      <c r="E170" s="3" t="s">
        <v>23</v>
      </c>
      <c r="F170" s="5">
        <v>4000302</v>
      </c>
      <c r="G170" s="7">
        <v>0</v>
      </c>
      <c r="H170" s="5">
        <v>3339368</v>
      </c>
    </row>
    <row r="171" spans="1:8" x14ac:dyDescent="0.25">
      <c r="A171" s="304">
        <v>55</v>
      </c>
      <c r="B171" s="2">
        <v>74</v>
      </c>
      <c r="C171" s="2">
        <v>4096</v>
      </c>
      <c r="D171" s="48" t="s">
        <v>78</v>
      </c>
      <c r="E171" s="4" t="s">
        <v>21</v>
      </c>
      <c r="F171" s="6">
        <v>583660</v>
      </c>
      <c r="G171" s="8">
        <v>0</v>
      </c>
      <c r="H171" s="8">
        <v>0</v>
      </c>
    </row>
    <row r="172" spans="1:8" x14ac:dyDescent="0.25">
      <c r="A172" s="305"/>
      <c r="B172" s="2"/>
      <c r="C172" s="2"/>
      <c r="D172" s="48"/>
      <c r="E172" s="3" t="s">
        <v>22</v>
      </c>
      <c r="F172" s="5">
        <v>555768</v>
      </c>
      <c r="G172" s="7">
        <v>0</v>
      </c>
      <c r="H172" s="7">
        <v>0</v>
      </c>
    </row>
    <row r="173" spans="1:8" x14ac:dyDescent="0.25">
      <c r="A173" s="306"/>
      <c r="B173" s="2"/>
      <c r="C173" s="2"/>
      <c r="D173" s="48"/>
      <c r="E173" s="3" t="s">
        <v>23</v>
      </c>
      <c r="F173" s="5">
        <v>27892</v>
      </c>
      <c r="G173" s="7">
        <v>0</v>
      </c>
      <c r="H173" s="7">
        <v>0</v>
      </c>
    </row>
    <row r="174" spans="1:8" x14ac:dyDescent="0.25">
      <c r="A174" s="304">
        <v>56</v>
      </c>
      <c r="B174" s="2">
        <v>74</v>
      </c>
      <c r="C174" s="2">
        <v>4097</v>
      </c>
      <c r="D174" s="48" t="s">
        <v>79</v>
      </c>
      <c r="E174" s="4" t="s">
        <v>21</v>
      </c>
      <c r="F174" s="6">
        <v>115087</v>
      </c>
      <c r="G174" s="8">
        <v>0</v>
      </c>
      <c r="H174" s="8">
        <v>0</v>
      </c>
    </row>
    <row r="175" spans="1:8" x14ac:dyDescent="0.25">
      <c r="A175" s="305"/>
      <c r="B175" s="2"/>
      <c r="C175" s="2"/>
      <c r="D175" s="48"/>
      <c r="E175" s="3" t="s">
        <v>22</v>
      </c>
      <c r="F175" s="5">
        <v>58495</v>
      </c>
      <c r="G175" s="7">
        <v>0</v>
      </c>
      <c r="H175" s="7">
        <v>0</v>
      </c>
    </row>
    <row r="176" spans="1:8" x14ac:dyDescent="0.25">
      <c r="A176" s="306"/>
      <c r="B176" s="2"/>
      <c r="C176" s="2"/>
      <c r="D176" s="48"/>
      <c r="E176" s="3" t="s">
        <v>23</v>
      </c>
      <c r="F176" s="5">
        <v>56592</v>
      </c>
      <c r="G176" s="7">
        <v>0</v>
      </c>
      <c r="H176" s="7">
        <v>0</v>
      </c>
    </row>
    <row r="177" spans="1:8" ht="30" x14ac:dyDescent="0.25">
      <c r="A177" s="304">
        <v>57</v>
      </c>
      <c r="B177" s="2">
        <v>74</v>
      </c>
      <c r="C177" s="2">
        <v>4098</v>
      </c>
      <c r="D177" s="48" t="s">
        <v>80</v>
      </c>
      <c r="E177" s="4" t="s">
        <v>21</v>
      </c>
      <c r="F177" s="6">
        <v>290322</v>
      </c>
      <c r="G177" s="8">
        <v>0</v>
      </c>
      <c r="H177" s="8">
        <v>518</v>
      </c>
    </row>
    <row r="178" spans="1:8" x14ac:dyDescent="0.25">
      <c r="A178" s="305"/>
      <c r="B178" s="2"/>
      <c r="C178" s="2"/>
      <c r="D178" s="48"/>
      <c r="E178" s="3" t="s">
        <v>22</v>
      </c>
      <c r="F178" s="5">
        <v>209912</v>
      </c>
      <c r="G178" s="7">
        <v>0</v>
      </c>
      <c r="H178" s="7">
        <v>0</v>
      </c>
    </row>
    <row r="179" spans="1:8" x14ac:dyDescent="0.25">
      <c r="A179" s="306"/>
      <c r="B179" s="2"/>
      <c r="C179" s="2"/>
      <c r="D179" s="48"/>
      <c r="E179" s="3" t="s">
        <v>23</v>
      </c>
      <c r="F179" s="5">
        <v>80410</v>
      </c>
      <c r="G179" s="7">
        <v>0</v>
      </c>
      <c r="H179" s="7">
        <v>518</v>
      </c>
    </row>
    <row r="180" spans="1:8" ht="30" x14ac:dyDescent="0.25">
      <c r="A180" s="304">
        <v>58</v>
      </c>
      <c r="B180" s="2">
        <v>74</v>
      </c>
      <c r="C180" s="2">
        <v>4099</v>
      </c>
      <c r="D180" s="48" t="s">
        <v>81</v>
      </c>
      <c r="E180" s="4" t="s">
        <v>21</v>
      </c>
      <c r="F180" s="6">
        <v>1918678</v>
      </c>
      <c r="G180" s="6">
        <v>3520</v>
      </c>
      <c r="H180" s="8">
        <v>0</v>
      </c>
    </row>
    <row r="181" spans="1:8" x14ac:dyDescent="0.25">
      <c r="A181" s="305"/>
      <c r="B181" s="2"/>
      <c r="C181" s="2"/>
      <c r="D181" s="48"/>
      <c r="E181" s="3" t="s">
        <v>34</v>
      </c>
      <c r="F181" s="5">
        <v>1176480</v>
      </c>
      <c r="G181" s="5">
        <v>2780</v>
      </c>
      <c r="H181" s="7">
        <v>0</v>
      </c>
    </row>
    <row r="182" spans="1:8" x14ac:dyDescent="0.25">
      <c r="A182" s="306"/>
      <c r="B182" s="2"/>
      <c r="C182" s="2"/>
      <c r="D182" s="48"/>
      <c r="E182" s="3" t="s">
        <v>22</v>
      </c>
      <c r="F182" s="5">
        <v>742198</v>
      </c>
      <c r="G182" s="7">
        <v>740</v>
      </c>
      <c r="H182" s="7">
        <v>0</v>
      </c>
    </row>
    <row r="183" spans="1:8" ht="30" x14ac:dyDescent="0.25">
      <c r="A183" s="304">
        <v>59</v>
      </c>
      <c r="B183" s="2">
        <v>75</v>
      </c>
      <c r="C183" s="2">
        <v>4018</v>
      </c>
      <c r="D183" s="48" t="s">
        <v>82</v>
      </c>
      <c r="E183" s="4" t="s">
        <v>21</v>
      </c>
      <c r="F183" s="6">
        <v>17003</v>
      </c>
      <c r="G183" s="8">
        <v>0</v>
      </c>
      <c r="H183" s="8">
        <v>0</v>
      </c>
    </row>
    <row r="184" spans="1:8" x14ac:dyDescent="0.25">
      <c r="A184" s="305"/>
      <c r="B184" s="2"/>
      <c r="C184" s="2"/>
      <c r="D184" s="48"/>
      <c r="E184" s="3" t="s">
        <v>22</v>
      </c>
      <c r="F184" s="5">
        <v>10944</v>
      </c>
      <c r="G184" s="7">
        <v>0</v>
      </c>
      <c r="H184" s="7">
        <v>0</v>
      </c>
    </row>
    <row r="185" spans="1:8" x14ac:dyDescent="0.25">
      <c r="A185" s="306"/>
      <c r="B185" s="2"/>
      <c r="C185" s="2"/>
      <c r="D185" s="48"/>
      <c r="E185" s="3" t="s">
        <v>23</v>
      </c>
      <c r="F185" s="5">
        <v>6059</v>
      </c>
      <c r="G185" s="7">
        <v>0</v>
      </c>
      <c r="H185" s="7">
        <v>0</v>
      </c>
    </row>
    <row r="186" spans="1:8" s="124" customFormat="1" x14ac:dyDescent="0.25">
      <c r="A186" s="304">
        <v>60</v>
      </c>
      <c r="B186" s="2">
        <v>75</v>
      </c>
      <c r="C186" s="2">
        <v>4008</v>
      </c>
      <c r="D186" s="48" t="s">
        <v>128</v>
      </c>
      <c r="E186" s="4" t="s">
        <v>21</v>
      </c>
      <c r="F186" s="6">
        <v>3769013</v>
      </c>
      <c r="G186" s="8">
        <v>0</v>
      </c>
      <c r="H186" s="8">
        <v>0</v>
      </c>
    </row>
    <row r="187" spans="1:8" s="124" customFormat="1" x14ac:dyDescent="0.25">
      <c r="A187" s="305"/>
      <c r="B187" s="2"/>
      <c r="C187" s="2"/>
      <c r="D187" s="48"/>
      <c r="E187" s="3" t="s">
        <v>34</v>
      </c>
      <c r="F187" s="5">
        <v>653686</v>
      </c>
      <c r="G187" s="7">
        <v>0</v>
      </c>
      <c r="H187" s="7">
        <v>0</v>
      </c>
    </row>
    <row r="188" spans="1:8" s="124" customFormat="1" x14ac:dyDescent="0.25">
      <c r="A188" s="305"/>
      <c r="B188" s="2"/>
      <c r="C188" s="2"/>
      <c r="D188" s="48"/>
      <c r="E188" s="3" t="s">
        <v>22</v>
      </c>
      <c r="F188" s="5">
        <v>3102142</v>
      </c>
      <c r="G188" s="7">
        <v>0</v>
      </c>
      <c r="H188" s="7">
        <v>0</v>
      </c>
    </row>
    <row r="189" spans="1:8" s="124" customFormat="1" x14ac:dyDescent="0.25">
      <c r="A189" s="306"/>
      <c r="B189" s="2"/>
      <c r="C189" s="2"/>
      <c r="D189" s="48"/>
      <c r="E189" s="3" t="s">
        <v>23</v>
      </c>
      <c r="F189" s="5">
        <v>13185</v>
      </c>
      <c r="G189" s="7">
        <v>0</v>
      </c>
      <c r="H189" s="7">
        <v>0</v>
      </c>
    </row>
    <row r="190" spans="1:8" s="124" customFormat="1" x14ac:dyDescent="0.25">
      <c r="A190" s="304">
        <v>61</v>
      </c>
      <c r="B190" s="2">
        <v>75</v>
      </c>
      <c r="C190" s="2">
        <v>4022</v>
      </c>
      <c r="D190" s="48" t="s">
        <v>83</v>
      </c>
      <c r="E190" s="4" t="s">
        <v>21</v>
      </c>
      <c r="F190" s="6">
        <v>29143</v>
      </c>
      <c r="G190" s="8">
        <v>0</v>
      </c>
      <c r="H190" s="8">
        <v>0</v>
      </c>
    </row>
    <row r="191" spans="1:8" s="124" customFormat="1" x14ac:dyDescent="0.25">
      <c r="A191" s="306"/>
      <c r="B191" s="2"/>
      <c r="C191" s="2"/>
      <c r="D191" s="48"/>
      <c r="E191" s="3" t="s">
        <v>35</v>
      </c>
      <c r="F191" s="5">
        <v>29143</v>
      </c>
      <c r="G191" s="7">
        <v>0</v>
      </c>
      <c r="H191" s="7">
        <v>0</v>
      </c>
    </row>
    <row r="192" spans="1:8" s="124" customFormat="1" x14ac:dyDescent="0.25">
      <c r="A192" s="304">
        <v>62</v>
      </c>
      <c r="B192" s="2">
        <v>75</v>
      </c>
      <c r="C192" s="2">
        <v>4101</v>
      </c>
      <c r="D192" s="48" t="s">
        <v>84</v>
      </c>
      <c r="E192" s="4" t="s">
        <v>21</v>
      </c>
      <c r="F192" s="6">
        <v>5050803</v>
      </c>
      <c r="G192" s="8">
        <v>0</v>
      </c>
      <c r="H192" s="6">
        <v>1837003</v>
      </c>
    </row>
    <row r="193" spans="1:8" s="124" customFormat="1" x14ac:dyDescent="0.25">
      <c r="A193" s="305"/>
      <c r="B193" s="2"/>
      <c r="C193" s="2"/>
      <c r="D193" s="48"/>
      <c r="E193" s="3" t="s">
        <v>22</v>
      </c>
      <c r="F193" s="5">
        <v>2178911</v>
      </c>
      <c r="G193" s="7">
        <v>0</v>
      </c>
      <c r="H193" s="7">
        <v>0</v>
      </c>
    </row>
    <row r="194" spans="1:8" x14ac:dyDescent="0.25">
      <c r="A194" s="306"/>
      <c r="B194" s="2"/>
      <c r="C194" s="2"/>
      <c r="D194" s="48"/>
      <c r="E194" s="3" t="s">
        <v>23</v>
      </c>
      <c r="F194" s="5">
        <v>2871892</v>
      </c>
      <c r="G194" s="7">
        <v>0</v>
      </c>
      <c r="H194" s="5">
        <v>1837003</v>
      </c>
    </row>
    <row r="195" spans="1:8" x14ac:dyDescent="0.25">
      <c r="A195" s="304">
        <v>63</v>
      </c>
      <c r="B195" s="2">
        <v>76</v>
      </c>
      <c r="C195" s="2">
        <v>4014</v>
      </c>
      <c r="D195" s="48" t="s">
        <v>85</v>
      </c>
      <c r="E195" s="4" t="s">
        <v>21</v>
      </c>
      <c r="F195" s="6">
        <v>16451708</v>
      </c>
      <c r="G195" s="8">
        <v>0</v>
      </c>
      <c r="H195" s="8">
        <v>0</v>
      </c>
    </row>
    <row r="196" spans="1:8" x14ac:dyDescent="0.25">
      <c r="A196" s="305"/>
      <c r="B196" s="2"/>
      <c r="C196" s="2"/>
      <c r="D196" s="48"/>
      <c r="E196" s="3" t="s">
        <v>34</v>
      </c>
      <c r="F196" s="5">
        <v>4143409</v>
      </c>
      <c r="G196" s="7">
        <v>0</v>
      </c>
      <c r="H196" s="7">
        <v>0</v>
      </c>
    </row>
    <row r="197" spans="1:8" x14ac:dyDescent="0.25">
      <c r="A197" s="305"/>
      <c r="B197" s="2"/>
      <c r="C197" s="2"/>
      <c r="D197" s="48"/>
      <c r="E197" s="3" t="s">
        <v>35</v>
      </c>
      <c r="F197" s="5">
        <v>11511001</v>
      </c>
      <c r="G197" s="7">
        <v>0</v>
      </c>
      <c r="H197" s="7">
        <v>0</v>
      </c>
    </row>
    <row r="198" spans="1:8" x14ac:dyDescent="0.25">
      <c r="A198" s="305"/>
      <c r="B198" s="2"/>
      <c r="C198" s="2"/>
      <c r="D198" s="48"/>
      <c r="E198" s="3" t="s">
        <v>22</v>
      </c>
      <c r="F198" s="5">
        <v>796306</v>
      </c>
      <c r="G198" s="7">
        <v>0</v>
      </c>
      <c r="H198" s="7">
        <v>0</v>
      </c>
    </row>
    <row r="199" spans="1:8" x14ac:dyDescent="0.25">
      <c r="A199" s="306"/>
      <c r="B199" s="2"/>
      <c r="C199" s="2"/>
      <c r="D199" s="48"/>
      <c r="E199" s="3" t="s">
        <v>23</v>
      </c>
      <c r="F199" s="7">
        <v>992</v>
      </c>
      <c r="G199" s="7">
        <v>0</v>
      </c>
      <c r="H199" s="7">
        <v>0</v>
      </c>
    </row>
    <row r="200" spans="1:8" ht="30" x14ac:dyDescent="0.25">
      <c r="A200" s="304">
        <v>64</v>
      </c>
      <c r="B200" s="2">
        <v>76</v>
      </c>
      <c r="C200" s="2">
        <v>4100</v>
      </c>
      <c r="D200" s="48" t="s">
        <v>86</v>
      </c>
      <c r="E200" s="4" t="s">
        <v>21</v>
      </c>
      <c r="F200" s="6">
        <v>1292250</v>
      </c>
      <c r="G200" s="8">
        <v>0</v>
      </c>
      <c r="H200" s="8">
        <v>0</v>
      </c>
    </row>
    <row r="201" spans="1:8" x14ac:dyDescent="0.25">
      <c r="A201" s="306"/>
      <c r="B201" s="2"/>
      <c r="C201" s="2"/>
      <c r="D201" s="48"/>
      <c r="E201" s="3" t="s">
        <v>22</v>
      </c>
      <c r="F201" s="5">
        <v>1292250</v>
      </c>
      <c r="G201" s="7">
        <v>0</v>
      </c>
      <c r="H201" s="7">
        <v>0</v>
      </c>
    </row>
    <row r="202" spans="1:8" x14ac:dyDescent="0.25">
      <c r="A202" s="304">
        <v>65</v>
      </c>
      <c r="B202" s="2">
        <v>76</v>
      </c>
      <c r="C202" s="2">
        <v>4101</v>
      </c>
      <c r="D202" s="48" t="s">
        <v>87</v>
      </c>
      <c r="E202" s="4" t="s">
        <v>21</v>
      </c>
      <c r="F202" s="6">
        <v>305400</v>
      </c>
      <c r="G202" s="8">
        <v>0</v>
      </c>
      <c r="H202" s="6">
        <v>1241</v>
      </c>
    </row>
    <row r="203" spans="1:8" x14ac:dyDescent="0.25">
      <c r="A203" s="305"/>
      <c r="B203" s="2"/>
      <c r="C203" s="2"/>
      <c r="D203" s="48"/>
      <c r="E203" s="3" t="s">
        <v>22</v>
      </c>
      <c r="F203" s="5">
        <v>303987</v>
      </c>
      <c r="G203" s="7">
        <v>0</v>
      </c>
      <c r="H203" s="7">
        <v>0</v>
      </c>
    </row>
    <row r="204" spans="1:8" x14ac:dyDescent="0.25">
      <c r="A204" s="306"/>
      <c r="B204" s="2"/>
      <c r="C204" s="2"/>
      <c r="D204" s="48"/>
      <c r="E204" s="3" t="s">
        <v>23</v>
      </c>
      <c r="F204" s="5">
        <v>1413</v>
      </c>
      <c r="G204" s="7">
        <v>0</v>
      </c>
      <c r="H204" s="5">
        <v>1241</v>
      </c>
    </row>
    <row r="205" spans="1:8" x14ac:dyDescent="0.25">
      <c r="A205" s="304">
        <v>66</v>
      </c>
      <c r="B205" s="2">
        <v>92</v>
      </c>
      <c r="C205" s="2">
        <v>1000</v>
      </c>
      <c r="D205" s="48" t="s">
        <v>88</v>
      </c>
      <c r="E205" s="4" t="s">
        <v>21</v>
      </c>
      <c r="F205" s="6">
        <v>8212</v>
      </c>
      <c r="G205" s="8">
        <v>0</v>
      </c>
      <c r="H205" s="8">
        <v>0</v>
      </c>
    </row>
    <row r="206" spans="1:8" x14ac:dyDescent="0.25">
      <c r="A206" s="306"/>
      <c r="B206" s="2"/>
      <c r="C206" s="2"/>
      <c r="D206" s="48"/>
      <c r="E206" s="3" t="s">
        <v>22</v>
      </c>
      <c r="F206" s="5">
        <v>8212</v>
      </c>
      <c r="G206" s="7">
        <v>0</v>
      </c>
      <c r="H206" s="7">
        <v>0</v>
      </c>
    </row>
    <row r="207" spans="1:8" ht="30" x14ac:dyDescent="0.25">
      <c r="A207" s="304">
        <v>67</v>
      </c>
      <c r="B207" s="2">
        <v>98</v>
      </c>
      <c r="C207" s="2">
        <v>1501</v>
      </c>
      <c r="D207" s="48" t="s">
        <v>89</v>
      </c>
      <c r="E207" s="4" t="s">
        <v>21</v>
      </c>
      <c r="F207" s="6">
        <v>85673</v>
      </c>
      <c r="G207" s="8">
        <v>0</v>
      </c>
      <c r="H207" s="8">
        <v>0</v>
      </c>
    </row>
    <row r="208" spans="1:8" x14ac:dyDescent="0.25">
      <c r="A208" s="305"/>
      <c r="B208" s="2"/>
      <c r="C208" s="2"/>
      <c r="D208" s="48"/>
      <c r="E208" s="3" t="s">
        <v>22</v>
      </c>
      <c r="F208" s="5">
        <v>74176</v>
      </c>
      <c r="G208" s="7">
        <v>0</v>
      </c>
      <c r="H208" s="7">
        <v>0</v>
      </c>
    </row>
    <row r="209" spans="1:8" x14ac:dyDescent="0.25">
      <c r="A209" s="306"/>
      <c r="B209" s="2"/>
      <c r="C209" s="2"/>
      <c r="D209" s="48"/>
      <c r="E209" s="3" t="s">
        <v>23</v>
      </c>
      <c r="F209" s="5">
        <v>11497</v>
      </c>
      <c r="G209" s="7">
        <v>0</v>
      </c>
      <c r="H209" s="7">
        <v>0</v>
      </c>
    </row>
    <row r="210" spans="1:8" ht="30" x14ac:dyDescent="0.25">
      <c r="A210" s="304">
        <v>68</v>
      </c>
      <c r="B210" s="2">
        <v>15</v>
      </c>
      <c r="C210" s="2">
        <v>2032</v>
      </c>
      <c r="D210" s="48" t="s">
        <v>90</v>
      </c>
      <c r="E210" s="4" t="s">
        <v>21</v>
      </c>
      <c r="F210" s="6">
        <v>1619179</v>
      </c>
      <c r="G210" s="8">
        <v>0</v>
      </c>
      <c r="H210" s="8">
        <v>0</v>
      </c>
    </row>
    <row r="211" spans="1:8" x14ac:dyDescent="0.25">
      <c r="A211" s="305"/>
      <c r="B211" s="2"/>
      <c r="C211" s="2"/>
      <c r="D211" s="48"/>
      <c r="E211" s="3" t="s">
        <v>22</v>
      </c>
      <c r="F211" s="5">
        <v>1598779</v>
      </c>
      <c r="G211" s="7">
        <v>0</v>
      </c>
      <c r="H211" s="7">
        <v>0</v>
      </c>
    </row>
    <row r="212" spans="1:8" x14ac:dyDescent="0.25">
      <c r="A212" s="306"/>
      <c r="B212" s="2"/>
      <c r="C212" s="2"/>
      <c r="D212" s="48"/>
      <c r="E212" s="3" t="s">
        <v>23</v>
      </c>
      <c r="F212" s="5">
        <v>20400</v>
      </c>
      <c r="G212" s="7">
        <v>0</v>
      </c>
      <c r="H212" s="7">
        <v>0</v>
      </c>
    </row>
    <row r="213" spans="1:8" s="124" customFormat="1" x14ac:dyDescent="0.25">
      <c r="A213" s="304">
        <v>69</v>
      </c>
      <c r="B213" s="2">
        <v>75</v>
      </c>
      <c r="C213" s="2">
        <v>962</v>
      </c>
      <c r="D213" s="48" t="s">
        <v>107</v>
      </c>
      <c r="E213" s="4" t="s">
        <v>21</v>
      </c>
      <c r="F213" s="6">
        <v>2020985</v>
      </c>
      <c r="G213" s="8">
        <v>0</v>
      </c>
      <c r="H213" s="8">
        <v>0</v>
      </c>
    </row>
    <row r="214" spans="1:8" s="124" customFormat="1" x14ac:dyDescent="0.25">
      <c r="A214" s="305"/>
      <c r="B214" s="2"/>
      <c r="C214" s="2"/>
      <c r="D214" s="48"/>
      <c r="E214" s="3" t="s">
        <v>35</v>
      </c>
      <c r="F214" s="5">
        <v>1596648</v>
      </c>
      <c r="G214" s="7">
        <v>0</v>
      </c>
      <c r="H214" s="7">
        <v>0</v>
      </c>
    </row>
    <row r="215" spans="1:8" s="124" customFormat="1" x14ac:dyDescent="0.25">
      <c r="A215" s="305"/>
      <c r="B215" s="2"/>
      <c r="C215" s="2"/>
      <c r="D215" s="48"/>
      <c r="E215" s="3" t="s">
        <v>22</v>
      </c>
      <c r="F215" s="5">
        <v>423853</v>
      </c>
      <c r="G215" s="7">
        <v>0</v>
      </c>
      <c r="H215" s="7">
        <v>0</v>
      </c>
    </row>
    <row r="216" spans="1:8" s="124" customFormat="1" x14ac:dyDescent="0.25">
      <c r="A216" s="306"/>
      <c r="B216" s="2"/>
      <c r="C216" s="2"/>
      <c r="D216" s="48"/>
      <c r="E216" s="3" t="s">
        <v>23</v>
      </c>
      <c r="F216" s="7">
        <v>484</v>
      </c>
      <c r="G216" s="7">
        <v>0</v>
      </c>
      <c r="H216" s="7">
        <v>0</v>
      </c>
    </row>
    <row r="217" spans="1:8" x14ac:dyDescent="0.25">
      <c r="A217" s="304">
        <v>70</v>
      </c>
      <c r="B217" s="2">
        <v>16</v>
      </c>
      <c r="C217" s="2">
        <v>2008</v>
      </c>
      <c r="D217" s="48" t="s">
        <v>91</v>
      </c>
      <c r="E217" s="4" t="s">
        <v>21</v>
      </c>
      <c r="F217" s="6">
        <v>937066</v>
      </c>
      <c r="G217" s="8">
        <v>0</v>
      </c>
      <c r="H217" s="8">
        <v>0</v>
      </c>
    </row>
    <row r="218" spans="1:8" x14ac:dyDescent="0.25">
      <c r="A218" s="306"/>
      <c r="B218" s="2"/>
      <c r="C218" s="2"/>
      <c r="D218" s="48"/>
      <c r="E218" s="3" t="s">
        <v>22</v>
      </c>
      <c r="F218" s="5">
        <v>937066</v>
      </c>
      <c r="G218" s="7">
        <v>0</v>
      </c>
      <c r="H218" s="7">
        <v>0</v>
      </c>
    </row>
    <row r="219" spans="1:8" ht="30" x14ac:dyDescent="0.25">
      <c r="A219" s="304">
        <v>71</v>
      </c>
      <c r="B219" s="2">
        <v>31</v>
      </c>
      <c r="C219" s="2">
        <v>2362</v>
      </c>
      <c r="D219" s="48" t="s">
        <v>92</v>
      </c>
      <c r="E219" s="4" t="s">
        <v>21</v>
      </c>
      <c r="F219" s="6">
        <v>689120</v>
      </c>
      <c r="G219" s="8">
        <v>0</v>
      </c>
      <c r="H219" s="8">
        <v>0</v>
      </c>
    </row>
    <row r="220" spans="1:8" x14ac:dyDescent="0.25">
      <c r="A220" s="306"/>
      <c r="B220" s="2"/>
      <c r="C220" s="2"/>
      <c r="D220" s="48"/>
      <c r="E220" s="3" t="s">
        <v>34</v>
      </c>
      <c r="F220" s="5">
        <v>689120</v>
      </c>
      <c r="G220" s="7">
        <v>0</v>
      </c>
      <c r="H220" s="7">
        <v>0</v>
      </c>
    </row>
    <row r="221" spans="1:8" x14ac:dyDescent="0.25">
      <c r="A221" s="304">
        <v>72</v>
      </c>
      <c r="B221" s="2">
        <v>31</v>
      </c>
      <c r="C221" s="2">
        <v>2407</v>
      </c>
      <c r="D221" s="48" t="s">
        <v>93</v>
      </c>
      <c r="E221" s="4" t="s">
        <v>21</v>
      </c>
      <c r="F221" s="6">
        <v>25794</v>
      </c>
      <c r="G221" s="8">
        <v>0</v>
      </c>
      <c r="H221" s="8">
        <v>0</v>
      </c>
    </row>
    <row r="222" spans="1:8" x14ac:dyDescent="0.25">
      <c r="A222" s="306"/>
      <c r="B222" s="2"/>
      <c r="C222" s="2"/>
      <c r="D222" s="48"/>
      <c r="E222" s="3" t="s">
        <v>23</v>
      </c>
      <c r="F222" s="5">
        <v>25794</v>
      </c>
      <c r="G222" s="7">
        <v>0</v>
      </c>
      <c r="H222" s="7">
        <v>0</v>
      </c>
    </row>
    <row r="223" spans="1:8" x14ac:dyDescent="0.25">
      <c r="A223" s="304">
        <v>73</v>
      </c>
      <c r="B223" s="2">
        <v>31</v>
      </c>
      <c r="C223" s="2">
        <v>3201</v>
      </c>
      <c r="D223" s="48" t="s">
        <v>94</v>
      </c>
      <c r="E223" s="4" t="s">
        <v>21</v>
      </c>
      <c r="F223" s="6">
        <v>40330</v>
      </c>
      <c r="G223" s="8">
        <v>0</v>
      </c>
      <c r="H223" s="8">
        <v>0</v>
      </c>
    </row>
    <row r="224" spans="1:8" x14ac:dyDescent="0.25">
      <c r="A224" s="305"/>
      <c r="B224" s="2"/>
      <c r="C224" s="2"/>
      <c r="D224" s="48"/>
      <c r="E224" s="3" t="s">
        <v>22</v>
      </c>
      <c r="F224" s="5">
        <v>29100</v>
      </c>
      <c r="G224" s="7">
        <v>0</v>
      </c>
      <c r="H224" s="7">
        <v>0</v>
      </c>
    </row>
    <row r="225" spans="1:8" x14ac:dyDescent="0.25">
      <c r="A225" s="306"/>
      <c r="B225" s="2"/>
      <c r="C225" s="2"/>
      <c r="D225" s="48"/>
      <c r="E225" s="3" t="s">
        <v>23</v>
      </c>
      <c r="F225" s="5">
        <v>11230</v>
      </c>
      <c r="G225" s="7">
        <v>0</v>
      </c>
      <c r="H225" s="7">
        <v>0</v>
      </c>
    </row>
    <row r="226" spans="1:8" ht="30" x14ac:dyDescent="0.25">
      <c r="A226" s="304">
        <v>74</v>
      </c>
      <c r="B226" s="2">
        <v>31</v>
      </c>
      <c r="C226" s="2">
        <v>958</v>
      </c>
      <c r="D226" s="48" t="s">
        <v>96</v>
      </c>
      <c r="E226" s="4" t="s">
        <v>21</v>
      </c>
      <c r="F226" s="6">
        <v>3457027</v>
      </c>
      <c r="G226" s="8">
        <v>0</v>
      </c>
      <c r="H226" s="8">
        <v>0</v>
      </c>
    </row>
    <row r="227" spans="1:8" x14ac:dyDescent="0.25">
      <c r="A227" s="306"/>
      <c r="B227" s="2"/>
      <c r="C227" s="2"/>
      <c r="D227" s="48"/>
      <c r="E227" s="3" t="s">
        <v>35</v>
      </c>
      <c r="F227" s="5">
        <v>3457027</v>
      </c>
      <c r="G227" s="7">
        <v>0</v>
      </c>
      <c r="H227" s="7">
        <v>0</v>
      </c>
    </row>
    <row r="228" spans="1:8" x14ac:dyDescent="0.25">
      <c r="A228" s="304">
        <v>75</v>
      </c>
      <c r="B228" s="2">
        <v>34</v>
      </c>
      <c r="C228" s="2">
        <v>1619</v>
      </c>
      <c r="D228" s="48" t="s">
        <v>97</v>
      </c>
      <c r="E228" s="4" t="s">
        <v>21</v>
      </c>
      <c r="F228" s="6">
        <v>7115475</v>
      </c>
      <c r="G228" s="8">
        <v>0</v>
      </c>
      <c r="H228" s="8">
        <v>0</v>
      </c>
    </row>
    <row r="229" spans="1:8" x14ac:dyDescent="0.25">
      <c r="A229" s="305"/>
      <c r="B229" s="2"/>
      <c r="C229" s="2"/>
      <c r="D229" s="48"/>
      <c r="E229" s="3" t="s">
        <v>34</v>
      </c>
      <c r="F229" s="5">
        <v>50695</v>
      </c>
      <c r="G229" s="7">
        <v>0</v>
      </c>
      <c r="H229" s="7">
        <v>0</v>
      </c>
    </row>
    <row r="230" spans="1:8" x14ac:dyDescent="0.25">
      <c r="A230" s="305"/>
      <c r="B230" s="2"/>
      <c r="C230" s="2"/>
      <c r="D230" s="48"/>
      <c r="E230" s="3" t="s">
        <v>22</v>
      </c>
      <c r="F230" s="5">
        <v>1479436</v>
      </c>
      <c r="G230" s="7">
        <v>0</v>
      </c>
      <c r="H230" s="7">
        <v>0</v>
      </c>
    </row>
    <row r="231" spans="1:8" x14ac:dyDescent="0.25">
      <c r="A231" s="306"/>
      <c r="B231" s="2"/>
      <c r="C231" s="2"/>
      <c r="D231" s="48"/>
      <c r="E231" s="3" t="s">
        <v>23</v>
      </c>
      <c r="F231" s="5">
        <v>5585344</v>
      </c>
      <c r="G231" s="7">
        <v>0</v>
      </c>
      <c r="H231" s="7">
        <v>0</v>
      </c>
    </row>
    <row r="232" spans="1:8" x14ac:dyDescent="0.25">
      <c r="A232" s="304">
        <v>76</v>
      </c>
      <c r="B232" s="2">
        <v>34</v>
      </c>
      <c r="C232" s="2">
        <v>921</v>
      </c>
      <c r="D232" s="48" t="s">
        <v>98</v>
      </c>
      <c r="E232" s="4" t="s">
        <v>21</v>
      </c>
      <c r="F232" s="6">
        <v>13853095</v>
      </c>
      <c r="G232" s="8">
        <v>0</v>
      </c>
      <c r="H232" s="8">
        <v>0</v>
      </c>
    </row>
    <row r="233" spans="1:8" x14ac:dyDescent="0.25">
      <c r="A233" s="305"/>
      <c r="B233" s="2"/>
      <c r="C233" s="2"/>
      <c r="D233" s="48"/>
      <c r="E233" s="3" t="s">
        <v>34</v>
      </c>
      <c r="F233" s="5">
        <v>1019663</v>
      </c>
      <c r="G233" s="7">
        <v>0</v>
      </c>
      <c r="H233" s="7">
        <v>0</v>
      </c>
    </row>
    <row r="234" spans="1:8" x14ac:dyDescent="0.25">
      <c r="A234" s="305"/>
      <c r="B234" s="2"/>
      <c r="C234" s="2"/>
      <c r="D234" s="48"/>
      <c r="E234" s="3" t="s">
        <v>35</v>
      </c>
      <c r="F234" s="5">
        <v>11735211</v>
      </c>
      <c r="G234" s="7">
        <v>0</v>
      </c>
      <c r="H234" s="7">
        <v>0</v>
      </c>
    </row>
    <row r="235" spans="1:8" x14ac:dyDescent="0.25">
      <c r="A235" s="305"/>
      <c r="B235" s="2"/>
      <c r="C235" s="2"/>
      <c r="D235" s="48"/>
      <c r="E235" s="3" t="s">
        <v>22</v>
      </c>
      <c r="F235" s="5">
        <v>1075791</v>
      </c>
      <c r="G235" s="7">
        <v>0</v>
      </c>
      <c r="H235" s="7">
        <v>0</v>
      </c>
    </row>
    <row r="236" spans="1:8" x14ac:dyDescent="0.25">
      <c r="A236" s="306"/>
      <c r="B236" s="2"/>
      <c r="C236" s="2"/>
      <c r="D236" s="48"/>
      <c r="E236" s="3" t="s">
        <v>23</v>
      </c>
      <c r="F236" s="5">
        <v>22430</v>
      </c>
      <c r="G236" s="7">
        <v>0</v>
      </c>
      <c r="H236" s="7">
        <v>0</v>
      </c>
    </row>
    <row r="237" spans="1:8" x14ac:dyDescent="0.25">
      <c r="A237" s="304">
        <v>77</v>
      </c>
      <c r="B237" s="2">
        <v>61</v>
      </c>
      <c r="C237" s="2">
        <v>1503</v>
      </c>
      <c r="D237" s="48" t="s">
        <v>99</v>
      </c>
      <c r="E237" s="4" t="s">
        <v>21</v>
      </c>
      <c r="F237" s="6">
        <v>2140322</v>
      </c>
      <c r="G237" s="8">
        <v>0</v>
      </c>
      <c r="H237" s="6">
        <v>1307389</v>
      </c>
    </row>
    <row r="238" spans="1:8" x14ac:dyDescent="0.25">
      <c r="A238" s="305"/>
      <c r="B238" s="2"/>
      <c r="C238" s="2"/>
      <c r="D238" s="48"/>
      <c r="E238" s="3" t="s">
        <v>22</v>
      </c>
      <c r="F238" s="5">
        <v>498062</v>
      </c>
      <c r="G238" s="7">
        <v>0</v>
      </c>
      <c r="H238" s="7">
        <v>0</v>
      </c>
    </row>
    <row r="239" spans="1:8" x14ac:dyDescent="0.25">
      <c r="A239" s="306"/>
      <c r="B239" s="2"/>
      <c r="C239" s="2"/>
      <c r="D239" s="48"/>
      <c r="E239" s="3" t="s">
        <v>23</v>
      </c>
      <c r="F239" s="5">
        <v>1642260</v>
      </c>
      <c r="G239" s="7">
        <v>0</v>
      </c>
      <c r="H239" s="5">
        <v>1307389</v>
      </c>
    </row>
    <row r="240" spans="1:8" x14ac:dyDescent="0.25">
      <c r="A240" s="304">
        <v>78</v>
      </c>
      <c r="B240" s="2">
        <v>62</v>
      </c>
      <c r="C240" s="2">
        <v>510</v>
      </c>
      <c r="D240" s="48" t="s">
        <v>100</v>
      </c>
      <c r="E240" s="4" t="s">
        <v>21</v>
      </c>
      <c r="F240" s="6">
        <v>892805</v>
      </c>
      <c r="G240" s="8">
        <v>0</v>
      </c>
      <c r="H240" s="6">
        <v>52382</v>
      </c>
    </row>
    <row r="241" spans="1:8" x14ac:dyDescent="0.25">
      <c r="A241" s="305"/>
      <c r="B241" s="2"/>
      <c r="C241" s="2"/>
      <c r="D241" s="48"/>
      <c r="E241" s="3" t="s">
        <v>35</v>
      </c>
      <c r="F241" s="5">
        <v>830912</v>
      </c>
      <c r="G241" s="7">
        <v>0</v>
      </c>
      <c r="H241" s="7">
        <v>0</v>
      </c>
    </row>
    <row r="242" spans="1:8" x14ac:dyDescent="0.25">
      <c r="A242" s="306"/>
      <c r="B242" s="2"/>
      <c r="C242" s="2"/>
      <c r="D242" s="48"/>
      <c r="E242" s="3" t="s">
        <v>23</v>
      </c>
      <c r="F242" s="5">
        <v>61893</v>
      </c>
      <c r="G242" s="7">
        <v>0</v>
      </c>
      <c r="H242" s="5">
        <v>52382</v>
      </c>
    </row>
    <row r="243" spans="1:8" x14ac:dyDescent="0.25">
      <c r="A243" s="304">
        <v>79</v>
      </c>
      <c r="B243" s="2">
        <v>71</v>
      </c>
      <c r="C243" s="2">
        <v>4001</v>
      </c>
      <c r="D243" s="48" t="s">
        <v>101</v>
      </c>
      <c r="E243" s="4" t="s">
        <v>21</v>
      </c>
      <c r="F243" s="6">
        <v>881782</v>
      </c>
      <c r="G243" s="8">
        <v>0</v>
      </c>
      <c r="H243" s="6">
        <v>2211</v>
      </c>
    </row>
    <row r="244" spans="1:8" x14ac:dyDescent="0.25">
      <c r="A244" s="305"/>
      <c r="B244" s="2"/>
      <c r="C244" s="2"/>
      <c r="D244" s="48"/>
      <c r="E244" s="3" t="s">
        <v>22</v>
      </c>
      <c r="F244" s="5">
        <v>878050</v>
      </c>
      <c r="G244" s="7">
        <v>0</v>
      </c>
      <c r="H244" s="5">
        <v>2211</v>
      </c>
    </row>
    <row r="245" spans="1:8" x14ac:dyDescent="0.25">
      <c r="A245" s="306"/>
      <c r="B245" s="2"/>
      <c r="C245" s="2"/>
      <c r="D245" s="48"/>
      <c r="E245" s="3" t="s">
        <v>23</v>
      </c>
      <c r="F245" s="5">
        <v>3732</v>
      </c>
      <c r="G245" s="7">
        <v>0</v>
      </c>
      <c r="H245" s="7">
        <v>0</v>
      </c>
    </row>
    <row r="246" spans="1:8" x14ac:dyDescent="0.25">
      <c r="A246" s="304">
        <v>80</v>
      </c>
      <c r="B246" s="2">
        <v>71</v>
      </c>
      <c r="C246" s="2">
        <v>965</v>
      </c>
      <c r="D246" s="48" t="s">
        <v>102</v>
      </c>
      <c r="E246" s="4" t="s">
        <v>21</v>
      </c>
      <c r="F246" s="6">
        <v>14894788</v>
      </c>
      <c r="G246" s="8">
        <v>0</v>
      </c>
      <c r="H246" s="6">
        <v>7202988</v>
      </c>
    </row>
    <row r="247" spans="1:8" x14ac:dyDescent="0.25">
      <c r="A247" s="305"/>
      <c r="B247" s="2"/>
      <c r="C247" s="2"/>
      <c r="D247" s="48"/>
      <c r="E247" s="3" t="s">
        <v>22</v>
      </c>
      <c r="F247" s="5">
        <v>4849817</v>
      </c>
      <c r="G247" s="7">
        <v>0</v>
      </c>
      <c r="H247" s="7">
        <v>0</v>
      </c>
    </row>
    <row r="248" spans="1:8" x14ac:dyDescent="0.25">
      <c r="A248" s="306"/>
      <c r="B248" s="2"/>
      <c r="C248" s="2"/>
      <c r="D248" s="48"/>
      <c r="E248" s="3" t="s">
        <v>23</v>
      </c>
      <c r="F248" s="5">
        <v>10044971</v>
      </c>
      <c r="G248" s="7">
        <v>0</v>
      </c>
      <c r="H248" s="5">
        <v>7202988</v>
      </c>
    </row>
    <row r="249" spans="1:8" ht="30" x14ac:dyDescent="0.25">
      <c r="A249" s="304">
        <v>81</v>
      </c>
      <c r="B249" s="2">
        <v>71</v>
      </c>
      <c r="C249" s="2">
        <v>995</v>
      </c>
      <c r="D249" s="48" t="s">
        <v>103</v>
      </c>
      <c r="E249" s="4" t="s">
        <v>21</v>
      </c>
      <c r="F249" s="6">
        <v>1612195</v>
      </c>
      <c r="G249" s="8">
        <v>0</v>
      </c>
      <c r="H249" s="8">
        <v>0</v>
      </c>
    </row>
    <row r="250" spans="1:8" x14ac:dyDescent="0.25">
      <c r="A250" s="305"/>
      <c r="B250" s="2"/>
      <c r="C250" s="2"/>
      <c r="D250" s="48"/>
      <c r="E250" s="3" t="s">
        <v>22</v>
      </c>
      <c r="F250" s="5">
        <v>1609513</v>
      </c>
      <c r="G250" s="7">
        <v>0</v>
      </c>
      <c r="H250" s="7">
        <v>0</v>
      </c>
    </row>
    <row r="251" spans="1:8" x14ac:dyDescent="0.25">
      <c r="A251" s="306"/>
      <c r="B251" s="2"/>
      <c r="C251" s="2"/>
      <c r="D251" s="48"/>
      <c r="E251" s="3" t="s">
        <v>23</v>
      </c>
      <c r="F251" s="5">
        <v>2682</v>
      </c>
      <c r="G251" s="7">
        <v>0</v>
      </c>
      <c r="H251" s="7">
        <v>0</v>
      </c>
    </row>
    <row r="252" spans="1:8" ht="75" x14ac:dyDescent="0.25">
      <c r="A252" s="304">
        <v>82</v>
      </c>
      <c r="B252" s="2">
        <v>75</v>
      </c>
      <c r="C252" s="2">
        <v>144</v>
      </c>
      <c r="D252" s="48" t="s">
        <v>104</v>
      </c>
      <c r="E252" s="4" t="s">
        <v>21</v>
      </c>
      <c r="F252" s="6">
        <v>8454152</v>
      </c>
      <c r="G252" s="8">
        <v>0</v>
      </c>
      <c r="H252" s="6">
        <v>18897</v>
      </c>
    </row>
    <row r="253" spans="1:8" x14ac:dyDescent="0.25">
      <c r="A253" s="305"/>
      <c r="B253" s="2"/>
      <c r="C253" s="2"/>
      <c r="D253" s="48"/>
      <c r="E253" s="3" t="s">
        <v>34</v>
      </c>
      <c r="F253" s="5">
        <v>8418273</v>
      </c>
      <c r="G253" s="7">
        <v>0</v>
      </c>
      <c r="H253" s="7">
        <v>0</v>
      </c>
    </row>
    <row r="254" spans="1:8" x14ac:dyDescent="0.25">
      <c r="A254" s="306"/>
      <c r="B254" s="2"/>
      <c r="C254" s="2"/>
      <c r="D254" s="48"/>
      <c r="E254" s="3" t="s">
        <v>23</v>
      </c>
      <c r="F254" s="5">
        <v>35879</v>
      </c>
      <c r="G254" s="7">
        <v>0</v>
      </c>
      <c r="H254" s="5">
        <v>18897</v>
      </c>
    </row>
    <row r="255" spans="1:8" x14ac:dyDescent="0.25">
      <c r="A255" s="304">
        <v>83</v>
      </c>
      <c r="B255" s="2">
        <v>75</v>
      </c>
      <c r="C255" s="2">
        <v>146</v>
      </c>
      <c r="D255" s="48" t="s">
        <v>105</v>
      </c>
      <c r="E255" s="4" t="s">
        <v>21</v>
      </c>
      <c r="F255" s="6">
        <v>5946890</v>
      </c>
      <c r="G255" s="8">
        <v>0</v>
      </c>
      <c r="H255" s="8">
        <v>18</v>
      </c>
    </row>
    <row r="256" spans="1:8" x14ac:dyDescent="0.25">
      <c r="A256" s="305"/>
      <c r="B256" s="2"/>
      <c r="C256" s="2"/>
      <c r="D256" s="48"/>
      <c r="E256" s="3" t="s">
        <v>34</v>
      </c>
      <c r="F256" s="5">
        <v>5087392</v>
      </c>
      <c r="G256" s="7">
        <v>0</v>
      </c>
      <c r="H256" s="7">
        <v>0</v>
      </c>
    </row>
    <row r="257" spans="1:8" x14ac:dyDescent="0.25">
      <c r="A257" s="305"/>
      <c r="B257" s="2"/>
      <c r="C257" s="2"/>
      <c r="D257" s="48"/>
      <c r="E257" s="3" t="s">
        <v>35</v>
      </c>
      <c r="F257" s="5">
        <v>146574</v>
      </c>
      <c r="G257" s="7">
        <v>0</v>
      </c>
      <c r="H257" s="7">
        <v>0</v>
      </c>
    </row>
    <row r="258" spans="1:8" x14ac:dyDescent="0.25">
      <c r="A258" s="305"/>
      <c r="B258" s="2"/>
      <c r="C258" s="2"/>
      <c r="D258" s="48"/>
      <c r="E258" s="3" t="s">
        <v>22</v>
      </c>
      <c r="F258" s="5">
        <v>690262</v>
      </c>
      <c r="G258" s="7">
        <v>0</v>
      </c>
      <c r="H258" s="7">
        <v>0</v>
      </c>
    </row>
    <row r="259" spans="1:8" x14ac:dyDescent="0.25">
      <c r="A259" s="306"/>
      <c r="B259" s="2"/>
      <c r="C259" s="2"/>
      <c r="D259" s="48"/>
      <c r="E259" s="3" t="s">
        <v>23</v>
      </c>
      <c r="F259" s="5">
        <v>22662</v>
      </c>
      <c r="G259" s="7">
        <v>0</v>
      </c>
      <c r="H259" s="7">
        <v>18</v>
      </c>
    </row>
    <row r="260" spans="1:8" ht="30" x14ac:dyDescent="0.25">
      <c r="A260" s="304">
        <v>84</v>
      </c>
      <c r="B260" s="2">
        <v>75</v>
      </c>
      <c r="C260" s="2">
        <v>4000</v>
      </c>
      <c r="D260" s="48" t="s">
        <v>106</v>
      </c>
      <c r="E260" s="4" t="s">
        <v>21</v>
      </c>
      <c r="F260" s="6">
        <v>792451</v>
      </c>
      <c r="G260" s="8">
        <v>0</v>
      </c>
      <c r="H260" s="8">
        <v>0</v>
      </c>
    </row>
    <row r="261" spans="1:8" x14ac:dyDescent="0.25">
      <c r="A261" s="305"/>
      <c r="B261" s="2"/>
      <c r="C261" s="2"/>
      <c r="D261" s="48"/>
      <c r="E261" s="3" t="s">
        <v>34</v>
      </c>
      <c r="F261" s="5">
        <v>717359</v>
      </c>
      <c r="G261" s="7">
        <v>0</v>
      </c>
      <c r="H261" s="7">
        <v>0</v>
      </c>
    </row>
    <row r="262" spans="1:8" x14ac:dyDescent="0.25">
      <c r="A262" s="306"/>
      <c r="B262" s="2"/>
      <c r="C262" s="2"/>
      <c r="D262" s="48"/>
      <c r="E262" s="3" t="s">
        <v>22</v>
      </c>
      <c r="F262" s="5">
        <v>75092</v>
      </c>
      <c r="G262" s="7">
        <v>0</v>
      </c>
      <c r="H262" s="7">
        <v>0</v>
      </c>
    </row>
    <row r="263" spans="1:8" x14ac:dyDescent="0.25">
      <c r="A263" s="304">
        <v>85</v>
      </c>
      <c r="B263" s="2">
        <v>87</v>
      </c>
      <c r="C263" s="2">
        <v>933</v>
      </c>
      <c r="D263" s="48" t="s">
        <v>108</v>
      </c>
      <c r="E263" s="4" t="s">
        <v>21</v>
      </c>
      <c r="F263" s="6">
        <v>229379</v>
      </c>
      <c r="G263" s="8">
        <v>0</v>
      </c>
      <c r="H263" s="8">
        <v>0</v>
      </c>
    </row>
    <row r="264" spans="1:8" x14ac:dyDescent="0.25">
      <c r="A264" s="306"/>
      <c r="B264" s="2"/>
      <c r="C264" s="2"/>
      <c r="D264" s="48"/>
      <c r="E264" s="3" t="s">
        <v>22</v>
      </c>
      <c r="F264" s="5">
        <v>229379</v>
      </c>
      <c r="G264" s="7">
        <v>0</v>
      </c>
      <c r="H264" s="7">
        <v>0</v>
      </c>
    </row>
    <row r="265" spans="1:8" s="83" customFormat="1" ht="31.5" x14ac:dyDescent="0.25">
      <c r="A265" s="327">
        <v>86</v>
      </c>
      <c r="B265" s="62">
        <v>31</v>
      </c>
      <c r="C265" s="62" t="s">
        <v>110</v>
      </c>
      <c r="D265" s="57" t="s">
        <v>111</v>
      </c>
      <c r="E265" s="12" t="s">
        <v>21</v>
      </c>
      <c r="F265" s="13">
        <f>F270+F269+F268+F267+F266</f>
        <v>742731222</v>
      </c>
      <c r="G265" s="13">
        <f>G266+G267+G268+G269</f>
        <v>5305</v>
      </c>
      <c r="H265" s="13">
        <f>H270+H269+H268+H267</f>
        <v>124121979</v>
      </c>
    </row>
    <row r="266" spans="1:8" s="83" customFormat="1" ht="15.75" x14ac:dyDescent="0.25">
      <c r="A266" s="328"/>
      <c r="B266" s="62"/>
      <c r="C266" s="62"/>
      <c r="D266" s="57"/>
      <c r="E266" s="15" t="s">
        <v>126</v>
      </c>
      <c r="F266" s="16">
        <v>1215817</v>
      </c>
      <c r="G266" s="16">
        <v>2396</v>
      </c>
      <c r="H266" s="16">
        <v>0</v>
      </c>
    </row>
    <row r="267" spans="1:8" s="83" customFormat="1" ht="15.75" x14ac:dyDescent="0.25">
      <c r="A267" s="328"/>
      <c r="B267" s="62"/>
      <c r="C267" s="62"/>
      <c r="D267" s="57"/>
      <c r="E267" s="15" t="s">
        <v>34</v>
      </c>
      <c r="F267" s="16">
        <f>419226831-F266</f>
        <v>418011014</v>
      </c>
      <c r="G267" s="16">
        <v>2824</v>
      </c>
      <c r="H267" s="16">
        <v>746130</v>
      </c>
    </row>
    <row r="268" spans="1:8" s="83" customFormat="1" ht="15.75" x14ac:dyDescent="0.25">
      <c r="A268" s="328"/>
      <c r="B268" s="62"/>
      <c r="C268" s="62"/>
      <c r="D268" s="57"/>
      <c r="E268" s="15" t="s">
        <v>35</v>
      </c>
      <c r="F268" s="16">
        <v>49732960</v>
      </c>
      <c r="G268" s="16">
        <v>77</v>
      </c>
      <c r="H268" s="16">
        <v>199126</v>
      </c>
    </row>
    <row r="269" spans="1:8" s="83" customFormat="1" ht="15.75" x14ac:dyDescent="0.25">
      <c r="A269" s="328"/>
      <c r="B269" s="62"/>
      <c r="C269" s="62"/>
      <c r="D269" s="57"/>
      <c r="E269" s="15" t="s">
        <v>22</v>
      </c>
      <c r="F269" s="16">
        <v>127716963</v>
      </c>
      <c r="G269" s="16">
        <v>8</v>
      </c>
      <c r="H269" s="16">
        <v>8337656</v>
      </c>
    </row>
    <row r="270" spans="1:8" s="83" customFormat="1" ht="15.75" x14ac:dyDescent="0.25">
      <c r="A270" s="329"/>
      <c r="B270" s="62"/>
      <c r="C270" s="62"/>
      <c r="D270" s="57"/>
      <c r="E270" s="15" t="s">
        <v>23</v>
      </c>
      <c r="F270" s="16">
        <v>146054468</v>
      </c>
      <c r="G270" s="16"/>
      <c r="H270" s="16">
        <v>114839067</v>
      </c>
    </row>
    <row r="271" spans="1:8" s="83" customFormat="1" ht="15.75" x14ac:dyDescent="0.25">
      <c r="A271" s="327">
        <v>87</v>
      </c>
      <c r="B271" s="62">
        <v>31</v>
      </c>
      <c r="C271" s="62">
        <v>2363</v>
      </c>
      <c r="D271" s="57" t="s">
        <v>112</v>
      </c>
      <c r="E271" s="12" t="s">
        <v>21</v>
      </c>
      <c r="F271" s="13">
        <f>F274+F273+F272</f>
        <v>87781236</v>
      </c>
      <c r="G271" s="13">
        <f t="shared" ref="G271:H271" si="0">G274+G273+G272</f>
        <v>5</v>
      </c>
      <c r="H271" s="13">
        <f t="shared" si="0"/>
        <v>36169314</v>
      </c>
    </row>
    <row r="272" spans="1:8" s="83" customFormat="1" ht="15.75" x14ac:dyDescent="0.25">
      <c r="A272" s="328"/>
      <c r="B272" s="62"/>
      <c r="C272" s="62"/>
      <c r="D272" s="57"/>
      <c r="E272" s="15" t="s">
        <v>35</v>
      </c>
      <c r="F272" s="16">
        <v>7179405</v>
      </c>
      <c r="G272" s="16">
        <v>5</v>
      </c>
      <c r="H272" s="16"/>
    </row>
    <row r="273" spans="1:8" s="83" customFormat="1" ht="15.75" x14ac:dyDescent="0.25">
      <c r="A273" s="328"/>
      <c r="B273" s="62"/>
      <c r="C273" s="62"/>
      <c r="D273" s="57"/>
      <c r="E273" s="15" t="s">
        <v>22</v>
      </c>
      <c r="F273" s="16">
        <v>29756088</v>
      </c>
      <c r="G273" s="16"/>
      <c r="H273" s="16"/>
    </row>
    <row r="274" spans="1:8" s="83" customFormat="1" ht="15.75" x14ac:dyDescent="0.25">
      <c r="A274" s="328"/>
      <c r="B274" s="63"/>
      <c r="C274" s="63"/>
      <c r="D274" s="57"/>
      <c r="E274" s="15" t="s">
        <v>23</v>
      </c>
      <c r="F274" s="16">
        <v>50845743</v>
      </c>
      <c r="G274" s="16"/>
      <c r="H274" s="16">
        <v>36169314</v>
      </c>
    </row>
    <row r="275" spans="1:8" s="83" customFormat="1" ht="15.75" customHeight="1" x14ac:dyDescent="0.25">
      <c r="A275" s="322"/>
      <c r="B275" s="64"/>
      <c r="C275" s="65"/>
      <c r="D275" s="19" t="s">
        <v>109</v>
      </c>
      <c r="E275" s="12" t="s">
        <v>21</v>
      </c>
      <c r="F275" s="13">
        <f>F276+F277+F278+F279+F280</f>
        <v>1098608499</v>
      </c>
      <c r="G275" s="13">
        <f>G276+G277+G278+G279+G280</f>
        <v>20316</v>
      </c>
      <c r="H275" s="13">
        <f>H276+H277+H278+H279+H280</f>
        <v>218710290</v>
      </c>
    </row>
    <row r="276" spans="1:8" s="129" customFormat="1" ht="15.75" customHeight="1" x14ac:dyDescent="0.25">
      <c r="A276" s="323"/>
      <c r="B276" s="64"/>
      <c r="C276" s="65"/>
      <c r="D276" s="19"/>
      <c r="E276" s="15" t="s">
        <v>131</v>
      </c>
      <c r="F276" s="16">
        <v>1215817</v>
      </c>
      <c r="G276" s="16">
        <v>2396</v>
      </c>
      <c r="H276" s="13">
        <v>0</v>
      </c>
    </row>
    <row r="277" spans="1:8" s="83" customFormat="1" ht="15.75" x14ac:dyDescent="0.25">
      <c r="A277" s="323"/>
      <c r="B277" s="64"/>
      <c r="C277" s="64"/>
      <c r="D277" s="125"/>
      <c r="E277" s="15" t="s">
        <v>34</v>
      </c>
      <c r="F277" s="16">
        <f>F35+F43+F53+F61+F64+F68+F187+F90+F233+F101+F116+F121+F131+F138+F143+F150+F181+F196+F220+F229+F253+F256+F261+F267</f>
        <v>484983947</v>
      </c>
      <c r="G277" s="16">
        <f>G90+G181+G267</f>
        <v>8765</v>
      </c>
      <c r="H277" s="16">
        <f>H267</f>
        <v>746130</v>
      </c>
    </row>
    <row r="278" spans="1:8" s="83" customFormat="1" ht="15.75" x14ac:dyDescent="0.25">
      <c r="A278" s="323"/>
      <c r="B278" s="64"/>
      <c r="C278" s="64"/>
      <c r="D278" s="125"/>
      <c r="E278" s="15" t="s">
        <v>35</v>
      </c>
      <c r="F278" s="16">
        <f>F36+F47+F70+F117+F125+F139+F214+F112+F151+F158+F191+F197+F227+F234+F241+F257+F268+F272</f>
        <v>93539107</v>
      </c>
      <c r="G278" s="16">
        <f>G268+G272</f>
        <v>82</v>
      </c>
      <c r="H278" s="16">
        <f>H36+H268</f>
        <v>259630</v>
      </c>
    </row>
    <row r="279" spans="1:8" s="83" customFormat="1" ht="15.75" x14ac:dyDescent="0.25">
      <c r="A279" s="323"/>
      <c r="B279" s="64"/>
      <c r="C279" s="64"/>
      <c r="D279" s="125"/>
      <c r="E279" s="15" t="s">
        <v>22</v>
      </c>
      <c r="F279" s="16">
        <f>F9+F14+F17+F19+F22+F24+F215+F27+F188+F30+F33+F37+F40+F44+F48+F50+F54+F56+F59+F62+F65+F71+F74+F77+F79+F82+F85+F87+F91+F93+F95+F97+F99+F102+F107+F109+F113+F118+F122+F128+F132+F135+F140+F144+F147+F152+F155+F159+F162+F165+F167+F169+F172+F175+F178+F182+F184+F193+F198+F201+F203+F206+F208+F211+F218+F224+F230+F235+F238+F244+F247+F250+F258+F262+F264+F269+F273</f>
        <v>237261413</v>
      </c>
      <c r="G279" s="16">
        <f>G82+G182+G269</f>
        <v>2078</v>
      </c>
      <c r="H279" s="16">
        <f>H14+H22+H33+H37+H102+H244+H269</f>
        <v>9639067</v>
      </c>
    </row>
    <row r="280" spans="1:8" s="83" customFormat="1" ht="15.75" x14ac:dyDescent="0.25">
      <c r="A280" s="324"/>
      <c r="B280" s="64"/>
      <c r="C280" s="64"/>
      <c r="D280" s="125"/>
      <c r="E280" s="15" t="s">
        <v>23</v>
      </c>
      <c r="F280" s="16">
        <f>F10+F12+F15+F20+F189+F25+F28+F216+F31+F38+F41+F45+F51+F57+F66+F72+F75+F80+F83+F88+F103+F105+F110+F114+F119+F123+F126+F129+F133+F136+F141+F145+F148+F153+F156+F160+F163+F170+F173+F176+F179+F185+F194+F199+F204+F209+F212+F222+F225+F231+F236+F239+F242+F245+F248+F251+F254+F259+F270+F274</f>
        <v>281608215</v>
      </c>
      <c r="G280" s="16">
        <f>G83</f>
        <v>6995</v>
      </c>
      <c r="H280" s="16">
        <f>H10+H15+H25+H31+H38+H45+H51+H66+H83+H103+H129+H133+H136+H141+H145+H148+H156+H160+H163+H170+H179+H194+H204+H239+H242+H248+H254+H259+H270+H274</f>
        <v>208065463</v>
      </c>
    </row>
    <row r="281" spans="1:8" s="84" customFormat="1" ht="15.75" x14ac:dyDescent="0.25">
      <c r="A281" s="87"/>
      <c r="B281" s="88"/>
      <c r="C281" s="88"/>
      <c r="D281" s="89"/>
      <c r="E281" s="90"/>
      <c r="F281" s="91"/>
      <c r="G281" s="91"/>
      <c r="H281" s="91"/>
    </row>
  </sheetData>
  <autoFilter ref="A7:H280"/>
  <mergeCells count="91">
    <mergeCell ref="A13:A15"/>
    <mergeCell ref="A1:H1"/>
    <mergeCell ref="A2:H2"/>
    <mergeCell ref="A3:H3"/>
    <mergeCell ref="A8:A10"/>
    <mergeCell ref="A11:A12"/>
    <mergeCell ref="A16:A17"/>
    <mergeCell ref="A18:A20"/>
    <mergeCell ref="A21:A22"/>
    <mergeCell ref="A23:A25"/>
    <mergeCell ref="A26:A28"/>
    <mergeCell ref="A29:A31"/>
    <mergeCell ref="A32:A33"/>
    <mergeCell ref="A34:A38"/>
    <mergeCell ref="A39:A41"/>
    <mergeCell ref="A42:A45"/>
    <mergeCell ref="A78:A80"/>
    <mergeCell ref="A46:A48"/>
    <mergeCell ref="A49:A51"/>
    <mergeCell ref="A52:A54"/>
    <mergeCell ref="A55:A57"/>
    <mergeCell ref="A58:A59"/>
    <mergeCell ref="A60:A62"/>
    <mergeCell ref="A63:A66"/>
    <mergeCell ref="A67:A68"/>
    <mergeCell ref="A69:A72"/>
    <mergeCell ref="A73:A75"/>
    <mergeCell ref="A76:A77"/>
    <mergeCell ref="A108:A110"/>
    <mergeCell ref="A81:A83"/>
    <mergeCell ref="A84:A85"/>
    <mergeCell ref="A86:A88"/>
    <mergeCell ref="A89:A91"/>
    <mergeCell ref="A92:A93"/>
    <mergeCell ref="A94:A95"/>
    <mergeCell ref="A96:A97"/>
    <mergeCell ref="A98:A99"/>
    <mergeCell ref="A100:A103"/>
    <mergeCell ref="A104:A105"/>
    <mergeCell ref="A106:A107"/>
    <mergeCell ref="A154:A156"/>
    <mergeCell ref="A111:A114"/>
    <mergeCell ref="A115:A119"/>
    <mergeCell ref="A120:A123"/>
    <mergeCell ref="A124:A126"/>
    <mergeCell ref="A127:A129"/>
    <mergeCell ref="A130:A133"/>
    <mergeCell ref="A134:A136"/>
    <mergeCell ref="A137:A141"/>
    <mergeCell ref="A142:A145"/>
    <mergeCell ref="A146:A148"/>
    <mergeCell ref="A149:A153"/>
    <mergeCell ref="A192:A194"/>
    <mergeCell ref="A157:A160"/>
    <mergeCell ref="A161:A163"/>
    <mergeCell ref="A164:A165"/>
    <mergeCell ref="A166:A167"/>
    <mergeCell ref="A168:A170"/>
    <mergeCell ref="A171:A173"/>
    <mergeCell ref="A174:A176"/>
    <mergeCell ref="A177:A179"/>
    <mergeCell ref="A180:A182"/>
    <mergeCell ref="A183:A185"/>
    <mergeCell ref="A190:A191"/>
    <mergeCell ref="A186:A189"/>
    <mergeCell ref="A195:A199"/>
    <mergeCell ref="A200:A201"/>
    <mergeCell ref="A202:A204"/>
    <mergeCell ref="A205:A206"/>
    <mergeCell ref="A207:A209"/>
    <mergeCell ref="A210:A212"/>
    <mergeCell ref="A217:A218"/>
    <mergeCell ref="A219:A220"/>
    <mergeCell ref="A221:A222"/>
    <mergeCell ref="A223:A225"/>
    <mergeCell ref="A213:A216"/>
    <mergeCell ref="A226:A227"/>
    <mergeCell ref="A243:A245"/>
    <mergeCell ref="A246:A248"/>
    <mergeCell ref="A265:A270"/>
    <mergeCell ref="A271:A274"/>
    <mergeCell ref="A249:A251"/>
    <mergeCell ref="A232:A236"/>
    <mergeCell ref="A237:A239"/>
    <mergeCell ref="A240:A242"/>
    <mergeCell ref="A228:A231"/>
    <mergeCell ref="A275:A280"/>
    <mergeCell ref="A252:A254"/>
    <mergeCell ref="A255:A259"/>
    <mergeCell ref="A260:A262"/>
    <mergeCell ref="A263:A264"/>
  </mergeCells>
  <pageMargins left="0" right="0" top="0" bottom="0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"/>
  <sheetViews>
    <sheetView workbookViewId="0">
      <selection activeCell="E224" sqref="E224"/>
    </sheetView>
  </sheetViews>
  <sheetFormatPr defaultRowHeight="15" x14ac:dyDescent="0.25"/>
  <cols>
    <col min="1" max="1" width="6.85546875" style="79" customWidth="1"/>
    <col min="2" max="2" width="8" style="79" customWidth="1"/>
    <col min="3" max="3" width="12.28515625" style="79" bestFit="1" customWidth="1"/>
    <col min="4" max="4" width="36.5703125" style="79" bestFit="1" customWidth="1"/>
    <col min="5" max="5" width="16.5703125" style="79" bestFit="1" customWidth="1"/>
    <col min="6" max="6" width="15" style="79" customWidth="1"/>
    <col min="7" max="7" width="14.85546875" style="79" bestFit="1" customWidth="1"/>
    <col min="8" max="8" width="22.140625" style="79" bestFit="1" customWidth="1"/>
    <col min="9" max="16384" width="9.140625" style="79"/>
  </cols>
  <sheetData>
    <row r="1" spans="1:8" x14ac:dyDescent="0.25">
      <c r="A1" s="81"/>
    </row>
    <row r="2" spans="1:8" ht="18" customHeight="1" x14ac:dyDescent="0.3">
      <c r="A2" s="307" t="s">
        <v>0</v>
      </c>
      <c r="B2" s="308"/>
      <c r="C2" s="308"/>
      <c r="D2" s="308"/>
      <c r="E2" s="308"/>
      <c r="F2" s="308"/>
      <c r="G2" s="308"/>
      <c r="H2" s="308"/>
    </row>
    <row r="3" spans="1:8" ht="18" customHeight="1" x14ac:dyDescent="0.3">
      <c r="A3" s="307" t="s">
        <v>1</v>
      </c>
      <c r="B3" s="308"/>
      <c r="C3" s="308"/>
      <c r="D3" s="308"/>
      <c r="E3" s="308"/>
      <c r="F3" s="308"/>
      <c r="G3" s="308"/>
      <c r="H3" s="308"/>
    </row>
    <row r="4" spans="1:8" ht="18" customHeight="1" x14ac:dyDescent="0.3">
      <c r="A4" s="307" t="s">
        <v>123</v>
      </c>
      <c r="B4" s="308"/>
      <c r="C4" s="308"/>
      <c r="D4" s="308"/>
      <c r="E4" s="308"/>
      <c r="F4" s="308"/>
      <c r="G4" s="308"/>
      <c r="H4" s="308"/>
    </row>
    <row r="5" spans="1:8" x14ac:dyDescent="0.25">
      <c r="A5" s="81"/>
    </row>
    <row r="6" spans="1:8" x14ac:dyDescent="0.25">
      <c r="A6" s="81"/>
    </row>
    <row r="7" spans="1:8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</row>
    <row r="8" spans="1:8" x14ac:dyDescent="0.25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</row>
    <row r="9" spans="1:8" x14ac:dyDescent="0.25">
      <c r="A9" s="304">
        <v>1</v>
      </c>
      <c r="B9" s="2">
        <v>11</v>
      </c>
      <c r="C9" s="2">
        <v>2303</v>
      </c>
      <c r="D9" s="2" t="s">
        <v>20</v>
      </c>
      <c r="E9" s="4" t="s">
        <v>21</v>
      </c>
      <c r="F9" s="6">
        <v>1095766</v>
      </c>
      <c r="G9" s="8">
        <v>0</v>
      </c>
      <c r="H9" s="6">
        <v>22955</v>
      </c>
    </row>
    <row r="10" spans="1:8" x14ac:dyDescent="0.25">
      <c r="A10" s="305"/>
      <c r="B10" s="2"/>
      <c r="C10" s="2"/>
      <c r="D10" s="2"/>
      <c r="E10" s="3" t="s">
        <v>22</v>
      </c>
      <c r="F10" s="5">
        <v>956235</v>
      </c>
      <c r="G10" s="7">
        <v>0</v>
      </c>
      <c r="H10" s="7">
        <v>0</v>
      </c>
    </row>
    <row r="11" spans="1:8" x14ac:dyDescent="0.25">
      <c r="A11" s="306"/>
      <c r="B11" s="2"/>
      <c r="C11" s="2"/>
      <c r="D11" s="2"/>
      <c r="E11" s="3" t="s">
        <v>23</v>
      </c>
      <c r="F11" s="5">
        <v>139531</v>
      </c>
      <c r="G11" s="7">
        <v>0</v>
      </c>
      <c r="H11" s="5">
        <v>22955</v>
      </c>
    </row>
    <row r="12" spans="1:8" x14ac:dyDescent="0.25">
      <c r="A12" s="304">
        <v>2</v>
      </c>
      <c r="B12" s="2">
        <v>11</v>
      </c>
      <c r="C12" s="2">
        <v>4291</v>
      </c>
      <c r="D12" s="2" t="s">
        <v>24</v>
      </c>
      <c r="E12" s="4" t="s">
        <v>21</v>
      </c>
      <c r="F12" s="6">
        <v>10815</v>
      </c>
      <c r="G12" s="8">
        <v>0</v>
      </c>
      <c r="H12" s="8">
        <v>0</v>
      </c>
    </row>
    <row r="13" spans="1:8" x14ac:dyDescent="0.25">
      <c r="A13" s="306"/>
      <c r="B13" s="2"/>
      <c r="C13" s="2"/>
      <c r="D13" s="2"/>
      <c r="E13" s="3" t="s">
        <v>23</v>
      </c>
      <c r="F13" s="5">
        <v>10815</v>
      </c>
      <c r="G13" s="7">
        <v>0</v>
      </c>
      <c r="H13" s="7">
        <v>0</v>
      </c>
    </row>
    <row r="14" spans="1:8" x14ac:dyDescent="0.25">
      <c r="A14" s="304">
        <v>3</v>
      </c>
      <c r="B14" s="2">
        <v>13</v>
      </c>
      <c r="C14" s="2">
        <v>4279</v>
      </c>
      <c r="D14" s="2" t="s">
        <v>25</v>
      </c>
      <c r="E14" s="4" t="s">
        <v>21</v>
      </c>
      <c r="F14" s="6">
        <v>4643394</v>
      </c>
      <c r="G14" s="8">
        <v>0</v>
      </c>
      <c r="H14" s="6">
        <v>2055420</v>
      </c>
    </row>
    <row r="15" spans="1:8" x14ac:dyDescent="0.25">
      <c r="A15" s="305"/>
      <c r="B15" s="2"/>
      <c r="C15" s="2"/>
      <c r="D15" s="2"/>
      <c r="E15" s="3" t="s">
        <v>22</v>
      </c>
      <c r="F15" s="5">
        <v>1870463</v>
      </c>
      <c r="G15" s="7">
        <v>0</v>
      </c>
      <c r="H15" s="5">
        <v>455824</v>
      </c>
    </row>
    <row r="16" spans="1:8" x14ac:dyDescent="0.25">
      <c r="A16" s="306"/>
      <c r="B16" s="2"/>
      <c r="C16" s="2"/>
      <c r="D16" s="2"/>
      <c r="E16" s="3" t="s">
        <v>23</v>
      </c>
      <c r="F16" s="5">
        <v>2772931</v>
      </c>
      <c r="G16" s="7">
        <v>0</v>
      </c>
      <c r="H16" s="5">
        <v>1599596</v>
      </c>
    </row>
    <row r="17" spans="1:8" x14ac:dyDescent="0.25">
      <c r="A17" s="304">
        <v>4</v>
      </c>
      <c r="B17" s="2">
        <v>13</v>
      </c>
      <c r="C17" s="2">
        <v>4280</v>
      </c>
      <c r="D17" s="2" t="s">
        <v>26</v>
      </c>
      <c r="E17" s="4" t="s">
        <v>21</v>
      </c>
      <c r="F17" s="6">
        <v>57238</v>
      </c>
      <c r="G17" s="8">
        <v>0</v>
      </c>
      <c r="H17" s="8">
        <v>0</v>
      </c>
    </row>
    <row r="18" spans="1:8" x14ac:dyDescent="0.25">
      <c r="A18" s="306"/>
      <c r="B18" s="2"/>
      <c r="C18" s="2"/>
      <c r="D18" s="2"/>
      <c r="E18" s="3" t="s">
        <v>22</v>
      </c>
      <c r="F18" s="5">
        <v>57238</v>
      </c>
      <c r="G18" s="7">
        <v>0</v>
      </c>
      <c r="H18" s="7">
        <v>0</v>
      </c>
    </row>
    <row r="19" spans="1:8" x14ac:dyDescent="0.25">
      <c r="A19" s="304">
        <v>5</v>
      </c>
      <c r="B19" s="2">
        <v>13</v>
      </c>
      <c r="C19" s="2">
        <v>4281</v>
      </c>
      <c r="D19" s="2" t="s">
        <v>27</v>
      </c>
      <c r="E19" s="4" t="s">
        <v>21</v>
      </c>
      <c r="F19" s="6">
        <v>230019</v>
      </c>
      <c r="G19" s="8">
        <v>0</v>
      </c>
      <c r="H19" s="8">
        <v>0</v>
      </c>
    </row>
    <row r="20" spans="1:8" x14ac:dyDescent="0.25">
      <c r="A20" s="305"/>
      <c r="B20" s="2"/>
      <c r="C20" s="2"/>
      <c r="D20" s="2"/>
      <c r="E20" s="3" t="s">
        <v>22</v>
      </c>
      <c r="F20" s="5">
        <v>102384</v>
      </c>
      <c r="G20" s="7">
        <v>0</v>
      </c>
      <c r="H20" s="7">
        <v>0</v>
      </c>
    </row>
    <row r="21" spans="1:8" x14ac:dyDescent="0.25">
      <c r="A21" s="306"/>
      <c r="B21" s="2"/>
      <c r="C21" s="2"/>
      <c r="D21" s="2"/>
      <c r="E21" s="3" t="s">
        <v>23</v>
      </c>
      <c r="F21" s="5">
        <v>127635</v>
      </c>
      <c r="G21" s="7">
        <v>0</v>
      </c>
      <c r="H21" s="7">
        <v>0</v>
      </c>
    </row>
    <row r="22" spans="1:8" x14ac:dyDescent="0.25">
      <c r="A22" s="304">
        <v>6</v>
      </c>
      <c r="B22" s="2">
        <v>13</v>
      </c>
      <c r="C22" s="2">
        <v>4282</v>
      </c>
      <c r="D22" s="2" t="s">
        <v>28</v>
      </c>
      <c r="E22" s="4" t="s">
        <v>21</v>
      </c>
      <c r="F22" s="6">
        <v>430911</v>
      </c>
      <c r="G22" s="8">
        <v>0</v>
      </c>
      <c r="H22" s="6">
        <v>407677</v>
      </c>
    </row>
    <row r="23" spans="1:8" x14ac:dyDescent="0.25">
      <c r="A23" s="306"/>
      <c r="B23" s="2"/>
      <c r="C23" s="2"/>
      <c r="D23" s="2"/>
      <c r="E23" s="3" t="s">
        <v>22</v>
      </c>
      <c r="F23" s="5">
        <v>430911</v>
      </c>
      <c r="G23" s="7">
        <v>0</v>
      </c>
      <c r="H23" s="5">
        <v>407677</v>
      </c>
    </row>
    <row r="24" spans="1:8" x14ac:dyDescent="0.25">
      <c r="A24" s="304">
        <v>7</v>
      </c>
      <c r="B24" s="2">
        <v>13</v>
      </c>
      <c r="C24" s="2">
        <v>4283</v>
      </c>
      <c r="D24" s="2" t="s">
        <v>122</v>
      </c>
      <c r="E24" s="4" t="s">
        <v>21</v>
      </c>
      <c r="F24" s="6">
        <v>97399</v>
      </c>
      <c r="G24" s="8">
        <v>0</v>
      </c>
      <c r="H24" s="6">
        <v>87799</v>
      </c>
    </row>
    <row r="25" spans="1:8" x14ac:dyDescent="0.25">
      <c r="A25" s="305"/>
      <c r="B25" s="2"/>
      <c r="C25" s="2"/>
      <c r="D25" s="2"/>
      <c r="E25" s="3" t="s">
        <v>22</v>
      </c>
      <c r="F25" s="5">
        <v>9600</v>
      </c>
      <c r="G25" s="7">
        <v>0</v>
      </c>
      <c r="H25" s="7">
        <v>0</v>
      </c>
    </row>
    <row r="26" spans="1:8" x14ac:dyDescent="0.25">
      <c r="A26" s="306"/>
      <c r="B26" s="2"/>
      <c r="C26" s="2"/>
      <c r="D26" s="2"/>
      <c r="E26" s="3" t="s">
        <v>23</v>
      </c>
      <c r="F26" s="5">
        <v>87799</v>
      </c>
      <c r="G26" s="7">
        <v>0</v>
      </c>
      <c r="H26" s="5">
        <v>87799</v>
      </c>
    </row>
    <row r="27" spans="1:8" x14ac:dyDescent="0.25">
      <c r="A27" s="304">
        <v>8</v>
      </c>
      <c r="B27" s="2">
        <v>14</v>
      </c>
      <c r="C27" s="2">
        <v>4269</v>
      </c>
      <c r="D27" s="2" t="s">
        <v>30</v>
      </c>
      <c r="E27" s="4" t="s">
        <v>21</v>
      </c>
      <c r="F27" s="6">
        <v>1416594</v>
      </c>
      <c r="G27" s="8">
        <v>0</v>
      </c>
      <c r="H27" s="8">
        <v>0</v>
      </c>
    </row>
    <row r="28" spans="1:8" x14ac:dyDescent="0.25">
      <c r="A28" s="305"/>
      <c r="B28" s="2"/>
      <c r="C28" s="2"/>
      <c r="D28" s="2"/>
      <c r="E28" s="3" t="s">
        <v>22</v>
      </c>
      <c r="F28" s="5">
        <v>968810</v>
      </c>
      <c r="G28" s="7">
        <v>0</v>
      </c>
      <c r="H28" s="7">
        <v>0</v>
      </c>
    </row>
    <row r="29" spans="1:8" x14ac:dyDescent="0.25">
      <c r="A29" s="306"/>
      <c r="B29" s="2"/>
      <c r="C29" s="2"/>
      <c r="D29" s="2"/>
      <c r="E29" s="3" t="s">
        <v>23</v>
      </c>
      <c r="F29" s="5">
        <v>447784</v>
      </c>
      <c r="G29" s="7">
        <v>0</v>
      </c>
      <c r="H29" s="7">
        <v>0</v>
      </c>
    </row>
    <row r="30" spans="1:8" x14ac:dyDescent="0.25">
      <c r="A30" s="304">
        <v>9</v>
      </c>
      <c r="B30" s="2">
        <v>15</v>
      </c>
      <c r="C30" s="2">
        <v>2033</v>
      </c>
      <c r="D30" s="2" t="s">
        <v>31</v>
      </c>
      <c r="E30" s="4" t="s">
        <v>21</v>
      </c>
      <c r="F30" s="6">
        <v>816837</v>
      </c>
      <c r="G30" s="8">
        <v>0</v>
      </c>
      <c r="H30" s="6">
        <v>224115</v>
      </c>
    </row>
    <row r="31" spans="1:8" x14ac:dyDescent="0.25">
      <c r="A31" s="305"/>
      <c r="B31" s="2"/>
      <c r="C31" s="2"/>
      <c r="D31" s="2"/>
      <c r="E31" s="3" t="s">
        <v>22</v>
      </c>
      <c r="F31" s="5">
        <v>327066</v>
      </c>
      <c r="G31" s="7">
        <v>0</v>
      </c>
      <c r="H31" s="7">
        <v>0</v>
      </c>
    </row>
    <row r="32" spans="1:8" x14ac:dyDescent="0.25">
      <c r="A32" s="306"/>
      <c r="B32" s="2"/>
      <c r="C32" s="2"/>
      <c r="D32" s="2"/>
      <c r="E32" s="3" t="s">
        <v>23</v>
      </c>
      <c r="F32" s="5">
        <v>489771</v>
      </c>
      <c r="G32" s="7">
        <v>0</v>
      </c>
      <c r="H32" s="5">
        <v>224115</v>
      </c>
    </row>
    <row r="33" spans="1:8" x14ac:dyDescent="0.25">
      <c r="A33" s="304">
        <v>10</v>
      </c>
      <c r="B33" s="2">
        <v>15</v>
      </c>
      <c r="C33" s="2">
        <v>4352</v>
      </c>
      <c r="D33" s="2" t="s">
        <v>32</v>
      </c>
      <c r="E33" s="4" t="s">
        <v>21</v>
      </c>
      <c r="F33" s="6">
        <v>882293</v>
      </c>
      <c r="G33" s="8">
        <v>0</v>
      </c>
      <c r="H33" s="8">
        <v>0</v>
      </c>
    </row>
    <row r="34" spans="1:8" x14ac:dyDescent="0.25">
      <c r="A34" s="306"/>
      <c r="B34" s="2"/>
      <c r="C34" s="2"/>
      <c r="D34" s="2"/>
      <c r="E34" s="3" t="s">
        <v>22</v>
      </c>
      <c r="F34" s="5">
        <v>882293</v>
      </c>
      <c r="G34" s="7">
        <v>0</v>
      </c>
      <c r="H34" s="7">
        <v>0</v>
      </c>
    </row>
    <row r="35" spans="1:8" x14ac:dyDescent="0.25">
      <c r="A35" s="304">
        <v>11</v>
      </c>
      <c r="B35" s="2">
        <v>15</v>
      </c>
      <c r="C35" s="2">
        <v>901</v>
      </c>
      <c r="D35" s="2" t="s">
        <v>33</v>
      </c>
      <c r="E35" s="4" t="s">
        <v>21</v>
      </c>
      <c r="F35" s="6">
        <v>53347060</v>
      </c>
      <c r="G35" s="8">
        <v>0</v>
      </c>
      <c r="H35" s="6">
        <v>20722913</v>
      </c>
    </row>
    <row r="36" spans="1:8" x14ac:dyDescent="0.25">
      <c r="A36" s="305"/>
      <c r="B36" s="2"/>
      <c r="C36" s="2"/>
      <c r="D36" s="2"/>
      <c r="E36" s="3" t="s">
        <v>34</v>
      </c>
      <c r="F36" s="5">
        <v>17196407</v>
      </c>
      <c r="G36" s="7">
        <v>0</v>
      </c>
      <c r="H36" s="7">
        <v>0</v>
      </c>
    </row>
    <row r="37" spans="1:8" x14ac:dyDescent="0.25">
      <c r="A37" s="305"/>
      <c r="B37" s="2"/>
      <c r="C37" s="2"/>
      <c r="D37" s="2"/>
      <c r="E37" s="3" t="s">
        <v>35</v>
      </c>
      <c r="F37" s="5">
        <v>47540</v>
      </c>
      <c r="G37" s="7">
        <v>0</v>
      </c>
      <c r="H37" s="5">
        <v>47540</v>
      </c>
    </row>
    <row r="38" spans="1:8" x14ac:dyDescent="0.25">
      <c r="A38" s="305"/>
      <c r="B38" s="2"/>
      <c r="C38" s="2"/>
      <c r="D38" s="2"/>
      <c r="E38" s="3" t="s">
        <v>22</v>
      </c>
      <c r="F38" s="5">
        <v>10266977</v>
      </c>
      <c r="G38" s="7">
        <v>0</v>
      </c>
      <c r="H38" s="5">
        <v>258345</v>
      </c>
    </row>
    <row r="39" spans="1:8" x14ac:dyDescent="0.25">
      <c r="A39" s="306"/>
      <c r="B39" s="2"/>
      <c r="C39" s="2"/>
      <c r="D39" s="2"/>
      <c r="E39" s="3" t="s">
        <v>23</v>
      </c>
      <c r="F39" s="5">
        <v>25836136</v>
      </c>
      <c r="G39" s="7">
        <v>0</v>
      </c>
      <c r="H39" s="5">
        <v>20417028</v>
      </c>
    </row>
    <row r="40" spans="1:8" x14ac:dyDescent="0.25">
      <c r="A40" s="304">
        <v>12</v>
      </c>
      <c r="B40" s="2">
        <v>16</v>
      </c>
      <c r="C40" s="2">
        <v>2525</v>
      </c>
      <c r="D40" s="2" t="s">
        <v>36</v>
      </c>
      <c r="E40" s="4" t="s">
        <v>21</v>
      </c>
      <c r="F40" s="6">
        <v>1495266</v>
      </c>
      <c r="G40" s="8">
        <v>0</v>
      </c>
      <c r="H40" s="8">
        <v>0</v>
      </c>
    </row>
    <row r="41" spans="1:8" x14ac:dyDescent="0.25">
      <c r="A41" s="305"/>
      <c r="B41" s="2"/>
      <c r="C41" s="2"/>
      <c r="D41" s="2"/>
      <c r="E41" s="3" t="s">
        <v>22</v>
      </c>
      <c r="F41" s="5">
        <v>1456640</v>
      </c>
      <c r="G41" s="7">
        <v>0</v>
      </c>
      <c r="H41" s="7">
        <v>0</v>
      </c>
    </row>
    <row r="42" spans="1:8" x14ac:dyDescent="0.25">
      <c r="A42" s="306"/>
      <c r="B42" s="2"/>
      <c r="C42" s="2"/>
      <c r="D42" s="2"/>
      <c r="E42" s="3" t="s">
        <v>23</v>
      </c>
      <c r="F42" s="5">
        <v>38626</v>
      </c>
      <c r="G42" s="7">
        <v>0</v>
      </c>
      <c r="H42" s="7">
        <v>0</v>
      </c>
    </row>
    <row r="43" spans="1:8" x14ac:dyDescent="0.25">
      <c r="A43" s="304">
        <v>13</v>
      </c>
      <c r="B43" s="2">
        <v>18</v>
      </c>
      <c r="C43" s="2">
        <v>4112</v>
      </c>
      <c r="D43" s="2" t="s">
        <v>37</v>
      </c>
      <c r="E43" s="4" t="s">
        <v>21</v>
      </c>
      <c r="F43" s="6">
        <v>15369232</v>
      </c>
      <c r="G43" s="8">
        <v>0</v>
      </c>
      <c r="H43" s="6">
        <v>9002159</v>
      </c>
    </row>
    <row r="44" spans="1:8" x14ac:dyDescent="0.25">
      <c r="A44" s="305"/>
      <c r="B44" s="2"/>
      <c r="C44" s="2"/>
      <c r="D44" s="2"/>
      <c r="E44" s="3" t="s">
        <v>34</v>
      </c>
      <c r="F44" s="5">
        <v>278757</v>
      </c>
      <c r="G44" s="7">
        <v>0</v>
      </c>
      <c r="H44" s="7">
        <v>0</v>
      </c>
    </row>
    <row r="45" spans="1:8" x14ac:dyDescent="0.25">
      <c r="A45" s="305"/>
      <c r="B45" s="2"/>
      <c r="C45" s="2"/>
      <c r="D45" s="2"/>
      <c r="E45" s="3" t="s">
        <v>22</v>
      </c>
      <c r="F45" s="5">
        <v>3650923</v>
      </c>
      <c r="G45" s="7">
        <v>0</v>
      </c>
      <c r="H45" s="7">
        <v>0</v>
      </c>
    </row>
    <row r="46" spans="1:8" x14ac:dyDescent="0.25">
      <c r="A46" s="306"/>
      <c r="B46" s="2"/>
      <c r="C46" s="2"/>
      <c r="D46" s="2"/>
      <c r="E46" s="3" t="s">
        <v>23</v>
      </c>
      <c r="F46" s="5">
        <v>11439552</v>
      </c>
      <c r="G46" s="7">
        <v>0</v>
      </c>
      <c r="H46" s="5">
        <v>9002159</v>
      </c>
    </row>
    <row r="47" spans="1:8" x14ac:dyDescent="0.25">
      <c r="A47" s="304">
        <v>15</v>
      </c>
      <c r="B47" s="2">
        <v>31</v>
      </c>
      <c r="C47" s="2">
        <v>2548</v>
      </c>
      <c r="D47" s="2" t="s">
        <v>38</v>
      </c>
      <c r="E47" s="4" t="s">
        <v>21</v>
      </c>
      <c r="F47" s="6">
        <v>2307801</v>
      </c>
      <c r="G47" s="8">
        <v>0</v>
      </c>
      <c r="H47" s="8">
        <v>0</v>
      </c>
    </row>
    <row r="48" spans="1:8" x14ac:dyDescent="0.25">
      <c r="A48" s="305"/>
      <c r="B48" s="2"/>
      <c r="C48" s="2"/>
      <c r="D48" s="2"/>
      <c r="E48" s="3" t="s">
        <v>35</v>
      </c>
      <c r="F48" s="5">
        <v>285669</v>
      </c>
      <c r="G48" s="7">
        <v>0</v>
      </c>
      <c r="H48" s="7">
        <v>0</v>
      </c>
    </row>
    <row r="49" spans="1:8" x14ac:dyDescent="0.25">
      <c r="A49" s="306"/>
      <c r="B49" s="2"/>
      <c r="C49" s="2"/>
      <c r="D49" s="2"/>
      <c r="E49" s="3" t="s">
        <v>22</v>
      </c>
      <c r="F49" s="5">
        <v>2022132</v>
      </c>
      <c r="G49" s="7">
        <v>0</v>
      </c>
      <c r="H49" s="7">
        <v>0</v>
      </c>
    </row>
    <row r="50" spans="1:8" x14ac:dyDescent="0.25">
      <c r="A50" s="304">
        <v>16</v>
      </c>
      <c r="B50" s="2">
        <v>31</v>
      </c>
      <c r="C50" s="2">
        <v>2550</v>
      </c>
      <c r="D50" s="2" t="s">
        <v>39</v>
      </c>
      <c r="E50" s="4" t="s">
        <v>21</v>
      </c>
      <c r="F50" s="6">
        <v>250271</v>
      </c>
      <c r="G50" s="8">
        <v>0</v>
      </c>
      <c r="H50" s="6">
        <v>179693</v>
      </c>
    </row>
    <row r="51" spans="1:8" x14ac:dyDescent="0.25">
      <c r="A51" s="305"/>
      <c r="B51" s="2"/>
      <c r="C51" s="2"/>
      <c r="D51" s="2"/>
      <c r="E51" s="3" t="s">
        <v>22</v>
      </c>
      <c r="F51" s="5">
        <v>54102</v>
      </c>
      <c r="G51" s="7">
        <v>0</v>
      </c>
      <c r="H51" s="7">
        <v>0</v>
      </c>
    </row>
    <row r="52" spans="1:8" x14ac:dyDescent="0.25">
      <c r="A52" s="306"/>
      <c r="B52" s="2"/>
      <c r="C52" s="2"/>
      <c r="D52" s="2"/>
      <c r="E52" s="3" t="s">
        <v>23</v>
      </c>
      <c r="F52" s="5">
        <v>196169</v>
      </c>
      <c r="G52" s="7">
        <v>0</v>
      </c>
      <c r="H52" s="5">
        <v>179693</v>
      </c>
    </row>
    <row r="53" spans="1:8" x14ac:dyDescent="0.25">
      <c r="A53" s="304">
        <v>17</v>
      </c>
      <c r="B53" s="2">
        <v>31</v>
      </c>
      <c r="C53" s="2">
        <v>2551</v>
      </c>
      <c r="D53" s="2" t="s">
        <v>40</v>
      </c>
      <c r="E53" s="4" t="s">
        <v>21</v>
      </c>
      <c r="F53" s="6">
        <v>4516402</v>
      </c>
      <c r="G53" s="8">
        <v>0</v>
      </c>
      <c r="H53" s="8">
        <v>0</v>
      </c>
    </row>
    <row r="54" spans="1:8" x14ac:dyDescent="0.25">
      <c r="A54" s="305"/>
      <c r="B54" s="2"/>
      <c r="C54" s="2"/>
      <c r="D54" s="2"/>
      <c r="E54" s="3" t="s">
        <v>34</v>
      </c>
      <c r="F54" s="5">
        <v>18833</v>
      </c>
      <c r="G54" s="7">
        <v>0</v>
      </c>
      <c r="H54" s="7">
        <v>0</v>
      </c>
    </row>
    <row r="55" spans="1:8" x14ac:dyDescent="0.25">
      <c r="A55" s="306"/>
      <c r="B55" s="2"/>
      <c r="C55" s="2"/>
      <c r="D55" s="2"/>
      <c r="E55" s="3" t="s">
        <v>22</v>
      </c>
      <c r="F55" s="5">
        <v>4497569</v>
      </c>
      <c r="G55" s="7">
        <v>0</v>
      </c>
      <c r="H55" s="7">
        <v>0</v>
      </c>
    </row>
    <row r="56" spans="1:8" x14ac:dyDescent="0.25">
      <c r="A56" s="304">
        <v>18</v>
      </c>
      <c r="B56" s="2">
        <v>31</v>
      </c>
      <c r="C56" s="2">
        <v>2554</v>
      </c>
      <c r="D56" s="2" t="s">
        <v>41</v>
      </c>
      <c r="E56" s="4" t="s">
        <v>21</v>
      </c>
      <c r="F56" s="6">
        <v>374529</v>
      </c>
      <c r="G56" s="8">
        <v>0</v>
      </c>
      <c r="H56" s="8">
        <v>0</v>
      </c>
    </row>
    <row r="57" spans="1:8" x14ac:dyDescent="0.25">
      <c r="A57" s="305"/>
      <c r="B57" s="2"/>
      <c r="C57" s="2"/>
      <c r="D57" s="2"/>
      <c r="E57" s="3" t="s">
        <v>22</v>
      </c>
      <c r="F57" s="5">
        <v>363008</v>
      </c>
      <c r="G57" s="7">
        <v>0</v>
      </c>
      <c r="H57" s="7">
        <v>0</v>
      </c>
    </row>
    <row r="58" spans="1:8" x14ac:dyDescent="0.25">
      <c r="A58" s="306"/>
      <c r="B58" s="2"/>
      <c r="C58" s="2"/>
      <c r="D58" s="2"/>
      <c r="E58" s="3" t="s">
        <v>23</v>
      </c>
      <c r="F58" s="5">
        <v>11521</v>
      </c>
      <c r="G58" s="7">
        <v>0</v>
      </c>
      <c r="H58" s="7">
        <v>0</v>
      </c>
    </row>
    <row r="59" spans="1:8" x14ac:dyDescent="0.25">
      <c r="A59" s="304">
        <v>19</v>
      </c>
      <c r="B59" s="2">
        <v>31</v>
      </c>
      <c r="C59" s="2">
        <v>2557</v>
      </c>
      <c r="D59" s="2" t="s">
        <v>40</v>
      </c>
      <c r="E59" s="4" t="s">
        <v>21</v>
      </c>
      <c r="F59" s="6">
        <v>913916</v>
      </c>
      <c r="G59" s="8">
        <v>0</v>
      </c>
      <c r="H59" s="8">
        <v>0</v>
      </c>
    </row>
    <row r="60" spans="1:8" x14ac:dyDescent="0.25">
      <c r="A60" s="306"/>
      <c r="B60" s="2"/>
      <c r="C60" s="2"/>
      <c r="D60" s="2"/>
      <c r="E60" s="3" t="s">
        <v>22</v>
      </c>
      <c r="F60" s="5">
        <v>913916</v>
      </c>
      <c r="G60" s="7">
        <v>0</v>
      </c>
      <c r="H60" s="7">
        <v>0</v>
      </c>
    </row>
    <row r="61" spans="1:8" x14ac:dyDescent="0.25">
      <c r="A61" s="304">
        <v>20</v>
      </c>
      <c r="B61" s="2">
        <v>31</v>
      </c>
      <c r="C61" s="2">
        <v>2558</v>
      </c>
      <c r="D61" s="2" t="s">
        <v>42</v>
      </c>
      <c r="E61" s="4" t="s">
        <v>21</v>
      </c>
      <c r="F61" s="6">
        <v>4705587</v>
      </c>
      <c r="G61" s="8">
        <v>0</v>
      </c>
      <c r="H61" s="8">
        <v>0</v>
      </c>
    </row>
    <row r="62" spans="1:8" x14ac:dyDescent="0.25">
      <c r="A62" s="305"/>
      <c r="B62" s="2"/>
      <c r="C62" s="2"/>
      <c r="D62" s="2"/>
      <c r="E62" s="3" t="s">
        <v>34</v>
      </c>
      <c r="F62" s="5">
        <v>4657013</v>
      </c>
      <c r="G62" s="7">
        <v>0</v>
      </c>
      <c r="H62" s="7">
        <v>0</v>
      </c>
    </row>
    <row r="63" spans="1:8" x14ac:dyDescent="0.25">
      <c r="A63" s="306"/>
      <c r="B63" s="2"/>
      <c r="C63" s="2"/>
      <c r="D63" s="2"/>
      <c r="E63" s="3" t="s">
        <v>22</v>
      </c>
      <c r="F63" s="5">
        <v>48574</v>
      </c>
      <c r="G63" s="7">
        <v>0</v>
      </c>
      <c r="H63" s="7">
        <v>0</v>
      </c>
    </row>
    <row r="64" spans="1:8" x14ac:dyDescent="0.25">
      <c r="A64" s="304">
        <v>21</v>
      </c>
      <c r="B64" s="2">
        <v>31</v>
      </c>
      <c r="C64" s="2">
        <v>2562</v>
      </c>
      <c r="D64" s="2" t="s">
        <v>43</v>
      </c>
      <c r="E64" s="4" t="s">
        <v>21</v>
      </c>
      <c r="F64" s="6">
        <v>4963415</v>
      </c>
      <c r="G64" s="8">
        <v>0</v>
      </c>
      <c r="H64" s="6">
        <v>307153</v>
      </c>
    </row>
    <row r="65" spans="1:8" x14ac:dyDescent="0.25">
      <c r="A65" s="305"/>
      <c r="B65" s="2"/>
      <c r="C65" s="2"/>
      <c r="D65" s="2"/>
      <c r="E65" s="3" t="s">
        <v>34</v>
      </c>
      <c r="F65" s="5">
        <v>2205363</v>
      </c>
      <c r="G65" s="7">
        <v>0</v>
      </c>
      <c r="H65" s="7">
        <v>0</v>
      </c>
    </row>
    <row r="66" spans="1:8" x14ac:dyDescent="0.25">
      <c r="A66" s="305"/>
      <c r="B66" s="2"/>
      <c r="C66" s="2"/>
      <c r="D66" s="2"/>
      <c r="E66" s="3" t="s">
        <v>22</v>
      </c>
      <c r="F66" s="5">
        <v>2238389</v>
      </c>
      <c r="G66" s="7">
        <v>0</v>
      </c>
      <c r="H66" s="7">
        <v>0</v>
      </c>
    </row>
    <row r="67" spans="1:8" x14ac:dyDescent="0.25">
      <c r="A67" s="306"/>
      <c r="B67" s="2"/>
      <c r="C67" s="2"/>
      <c r="D67" s="2"/>
      <c r="E67" s="3" t="s">
        <v>23</v>
      </c>
      <c r="F67" s="5">
        <v>519663</v>
      </c>
      <c r="G67" s="7">
        <v>0</v>
      </c>
      <c r="H67" s="5">
        <v>307153</v>
      </c>
    </row>
    <row r="68" spans="1:8" x14ac:dyDescent="0.25">
      <c r="A68" s="304">
        <v>22</v>
      </c>
      <c r="B68" s="2">
        <v>31</v>
      </c>
      <c r="C68" s="2">
        <v>3213</v>
      </c>
      <c r="D68" s="2" t="s">
        <v>124</v>
      </c>
      <c r="E68" s="4" t="s">
        <v>21</v>
      </c>
      <c r="F68" s="6">
        <v>2098989</v>
      </c>
      <c r="G68" s="8">
        <v>0</v>
      </c>
      <c r="H68" s="8">
        <v>0</v>
      </c>
    </row>
    <row r="69" spans="1:8" x14ac:dyDescent="0.25">
      <c r="A69" s="306"/>
      <c r="B69" s="2"/>
      <c r="C69" s="2"/>
      <c r="D69" s="2"/>
      <c r="E69" s="3" t="s">
        <v>34</v>
      </c>
      <c r="F69" s="5">
        <v>2098989</v>
      </c>
      <c r="G69" s="7">
        <v>0</v>
      </c>
      <c r="H69" s="7">
        <v>0</v>
      </c>
    </row>
    <row r="70" spans="1:8" x14ac:dyDescent="0.25">
      <c r="A70" s="304">
        <v>23</v>
      </c>
      <c r="B70" s="2">
        <v>31</v>
      </c>
      <c r="C70" s="2">
        <v>3300</v>
      </c>
      <c r="D70" s="2" t="s">
        <v>44</v>
      </c>
      <c r="E70" s="4" t="s">
        <v>21</v>
      </c>
      <c r="F70" s="6">
        <v>258399</v>
      </c>
      <c r="G70" s="8">
        <v>0</v>
      </c>
      <c r="H70" s="8">
        <v>0</v>
      </c>
    </row>
    <row r="71" spans="1:8" x14ac:dyDescent="0.25">
      <c r="A71" s="305"/>
      <c r="B71" s="2"/>
      <c r="C71" s="2"/>
      <c r="D71" s="2"/>
      <c r="E71" s="3" t="s">
        <v>35</v>
      </c>
      <c r="F71" s="5">
        <v>90690</v>
      </c>
      <c r="G71" s="7">
        <v>0</v>
      </c>
      <c r="H71" s="7">
        <v>0</v>
      </c>
    </row>
    <row r="72" spans="1:8" x14ac:dyDescent="0.25">
      <c r="A72" s="305"/>
      <c r="B72" s="2"/>
      <c r="C72" s="2"/>
      <c r="D72" s="2"/>
      <c r="E72" s="3" t="s">
        <v>22</v>
      </c>
      <c r="F72" s="5">
        <v>150499</v>
      </c>
      <c r="G72" s="7">
        <v>0</v>
      </c>
      <c r="H72" s="7">
        <v>0</v>
      </c>
    </row>
    <row r="73" spans="1:8" x14ac:dyDescent="0.25">
      <c r="A73" s="306"/>
      <c r="B73" s="2"/>
      <c r="C73" s="2"/>
      <c r="D73" s="2"/>
      <c r="E73" s="3" t="s">
        <v>23</v>
      </c>
      <c r="F73" s="5">
        <v>17210</v>
      </c>
      <c r="G73" s="7">
        <v>0</v>
      </c>
      <c r="H73" s="7">
        <v>0</v>
      </c>
    </row>
    <row r="74" spans="1:8" x14ac:dyDescent="0.25">
      <c r="A74" s="304">
        <v>24</v>
      </c>
      <c r="B74" s="2">
        <v>31</v>
      </c>
      <c r="C74" s="2">
        <v>3301</v>
      </c>
      <c r="D74" s="2" t="s">
        <v>45</v>
      </c>
      <c r="E74" s="4" t="s">
        <v>21</v>
      </c>
      <c r="F74" s="6">
        <v>401233</v>
      </c>
      <c r="G74" s="8">
        <v>0</v>
      </c>
      <c r="H74" s="8">
        <v>0</v>
      </c>
    </row>
    <row r="75" spans="1:8" x14ac:dyDescent="0.25">
      <c r="A75" s="305"/>
      <c r="B75" s="2"/>
      <c r="C75" s="2"/>
      <c r="D75" s="2"/>
      <c r="E75" s="3" t="s">
        <v>22</v>
      </c>
      <c r="F75" s="5">
        <v>392307</v>
      </c>
      <c r="G75" s="7">
        <v>0</v>
      </c>
      <c r="H75" s="7">
        <v>0</v>
      </c>
    </row>
    <row r="76" spans="1:8" x14ac:dyDescent="0.25">
      <c r="A76" s="306"/>
      <c r="B76" s="2"/>
      <c r="C76" s="2"/>
      <c r="D76" s="2"/>
      <c r="E76" s="3" t="s">
        <v>23</v>
      </c>
      <c r="F76" s="5">
        <v>8926</v>
      </c>
      <c r="G76" s="7">
        <v>0</v>
      </c>
      <c r="H76" s="7">
        <v>0</v>
      </c>
    </row>
    <row r="77" spans="1:8" x14ac:dyDescent="0.25">
      <c r="A77" s="304">
        <v>25</v>
      </c>
      <c r="B77" s="2">
        <v>31</v>
      </c>
      <c r="C77" s="2">
        <v>3303</v>
      </c>
      <c r="D77" s="2" t="s">
        <v>46</v>
      </c>
      <c r="E77" s="4" t="s">
        <v>21</v>
      </c>
      <c r="F77" s="6">
        <v>119920</v>
      </c>
      <c r="G77" s="8">
        <v>0</v>
      </c>
      <c r="H77" s="8">
        <v>0</v>
      </c>
    </row>
    <row r="78" spans="1:8" x14ac:dyDescent="0.25">
      <c r="A78" s="306"/>
      <c r="B78" s="2"/>
      <c r="C78" s="2"/>
      <c r="D78" s="2"/>
      <c r="E78" s="3" t="s">
        <v>22</v>
      </c>
      <c r="F78" s="5">
        <v>119920</v>
      </c>
      <c r="G78" s="7">
        <v>0</v>
      </c>
      <c r="H78" s="7">
        <v>0</v>
      </c>
    </row>
    <row r="79" spans="1:8" x14ac:dyDescent="0.25">
      <c r="A79" s="304">
        <v>26</v>
      </c>
      <c r="B79" s="2">
        <v>31</v>
      </c>
      <c r="C79" s="2">
        <v>3305</v>
      </c>
      <c r="D79" s="2" t="s">
        <v>48</v>
      </c>
      <c r="E79" s="4" t="s">
        <v>21</v>
      </c>
      <c r="F79" s="6">
        <v>117792</v>
      </c>
      <c r="G79" s="8">
        <v>0</v>
      </c>
      <c r="H79" s="8">
        <v>0</v>
      </c>
    </row>
    <row r="80" spans="1:8" x14ac:dyDescent="0.25">
      <c r="A80" s="305"/>
      <c r="B80" s="2"/>
      <c r="C80" s="2"/>
      <c r="D80" s="2"/>
      <c r="E80" s="3" t="s">
        <v>22</v>
      </c>
      <c r="F80" s="5">
        <v>117637</v>
      </c>
      <c r="G80" s="7">
        <v>0</v>
      </c>
      <c r="H80" s="7">
        <v>0</v>
      </c>
    </row>
    <row r="81" spans="1:8" x14ac:dyDescent="0.25">
      <c r="A81" s="306"/>
      <c r="B81" s="2"/>
      <c r="C81" s="2"/>
      <c r="D81" s="2"/>
      <c r="E81" s="3" t="s">
        <v>23</v>
      </c>
      <c r="F81" s="7">
        <v>155</v>
      </c>
      <c r="G81" s="7">
        <v>0</v>
      </c>
      <c r="H81" s="7">
        <v>0</v>
      </c>
    </row>
    <row r="82" spans="1:8" x14ac:dyDescent="0.25">
      <c r="A82" s="304">
        <v>27</v>
      </c>
      <c r="B82" s="2">
        <v>31</v>
      </c>
      <c r="C82" s="2">
        <v>3308</v>
      </c>
      <c r="D82" s="2" t="s">
        <v>49</v>
      </c>
      <c r="E82" s="4" t="s">
        <v>21</v>
      </c>
      <c r="F82" s="6">
        <v>7224802</v>
      </c>
      <c r="G82" s="6">
        <v>8815</v>
      </c>
      <c r="H82" s="6">
        <v>3659743</v>
      </c>
    </row>
    <row r="83" spans="1:8" x14ac:dyDescent="0.25">
      <c r="A83" s="305"/>
      <c r="B83" s="2"/>
      <c r="C83" s="2"/>
      <c r="D83" s="2"/>
      <c r="E83" s="3" t="s">
        <v>22</v>
      </c>
      <c r="F83" s="5">
        <v>1723293</v>
      </c>
      <c r="G83" s="5">
        <v>1328</v>
      </c>
      <c r="H83" s="7">
        <v>0</v>
      </c>
    </row>
    <row r="84" spans="1:8" x14ac:dyDescent="0.25">
      <c r="A84" s="306"/>
      <c r="B84" s="2"/>
      <c r="C84" s="2"/>
      <c r="D84" s="2"/>
      <c r="E84" s="3" t="s">
        <v>23</v>
      </c>
      <c r="F84" s="5">
        <v>5501509</v>
      </c>
      <c r="G84" s="5">
        <v>7487</v>
      </c>
      <c r="H84" s="5">
        <v>3659743</v>
      </c>
    </row>
    <row r="85" spans="1:8" x14ac:dyDescent="0.25">
      <c r="A85" s="304">
        <v>28</v>
      </c>
      <c r="B85" s="2">
        <v>31</v>
      </c>
      <c r="C85" s="2">
        <v>3309</v>
      </c>
      <c r="D85" s="2" t="s">
        <v>50</v>
      </c>
      <c r="E85" s="4" t="s">
        <v>21</v>
      </c>
      <c r="F85" s="6">
        <v>116659</v>
      </c>
      <c r="G85" s="8">
        <v>0</v>
      </c>
      <c r="H85" s="8">
        <v>0</v>
      </c>
    </row>
    <row r="86" spans="1:8" x14ac:dyDescent="0.25">
      <c r="A86" s="306"/>
      <c r="B86" s="2"/>
      <c r="C86" s="2"/>
      <c r="D86" s="2"/>
      <c r="E86" s="3" t="s">
        <v>22</v>
      </c>
      <c r="F86" s="5">
        <v>116659</v>
      </c>
      <c r="G86" s="7">
        <v>0</v>
      </c>
      <c r="H86" s="7">
        <v>0</v>
      </c>
    </row>
    <row r="87" spans="1:8" x14ac:dyDescent="0.25">
      <c r="A87" s="304">
        <v>29</v>
      </c>
      <c r="B87" s="2">
        <v>31</v>
      </c>
      <c r="C87" s="2">
        <v>4160</v>
      </c>
      <c r="D87" s="2" t="s">
        <v>51</v>
      </c>
      <c r="E87" s="4" t="s">
        <v>21</v>
      </c>
      <c r="F87" s="6">
        <v>569352</v>
      </c>
      <c r="G87" s="8">
        <v>0</v>
      </c>
      <c r="H87" s="8">
        <v>0</v>
      </c>
    </row>
    <row r="88" spans="1:8" x14ac:dyDescent="0.25">
      <c r="A88" s="305"/>
      <c r="B88" s="2"/>
      <c r="C88" s="2"/>
      <c r="D88" s="2"/>
      <c r="E88" s="3" t="s">
        <v>22</v>
      </c>
      <c r="F88" s="5">
        <v>493688</v>
      </c>
      <c r="G88" s="7">
        <v>0</v>
      </c>
      <c r="H88" s="7">
        <v>0</v>
      </c>
    </row>
    <row r="89" spans="1:8" x14ac:dyDescent="0.25">
      <c r="A89" s="306"/>
      <c r="B89" s="2"/>
      <c r="C89" s="2"/>
      <c r="D89" s="2"/>
      <c r="E89" s="3" t="s">
        <v>23</v>
      </c>
      <c r="F89" s="5">
        <v>75664</v>
      </c>
      <c r="G89" s="7">
        <v>0</v>
      </c>
      <c r="H89" s="7">
        <v>0</v>
      </c>
    </row>
    <row r="90" spans="1:8" x14ac:dyDescent="0.25">
      <c r="A90" s="304">
        <v>30</v>
      </c>
      <c r="B90" s="2">
        <v>31</v>
      </c>
      <c r="C90" s="2">
        <v>4161</v>
      </c>
      <c r="D90" s="2" t="s">
        <v>52</v>
      </c>
      <c r="E90" s="4" t="s">
        <v>21</v>
      </c>
      <c r="F90" s="6">
        <v>4179859</v>
      </c>
      <c r="G90" s="6">
        <v>3017</v>
      </c>
      <c r="H90" s="8">
        <v>0</v>
      </c>
    </row>
    <row r="91" spans="1:8" x14ac:dyDescent="0.25">
      <c r="A91" s="305"/>
      <c r="B91" s="2"/>
      <c r="C91" s="2"/>
      <c r="D91" s="2"/>
      <c r="E91" s="3" t="s">
        <v>34</v>
      </c>
      <c r="F91" s="5">
        <v>3967290</v>
      </c>
      <c r="G91" s="5">
        <v>3017</v>
      </c>
      <c r="H91" s="7">
        <v>0</v>
      </c>
    </row>
    <row r="92" spans="1:8" x14ac:dyDescent="0.25">
      <c r="A92" s="306"/>
      <c r="B92" s="2"/>
      <c r="C92" s="2"/>
      <c r="D92" s="2"/>
      <c r="E92" s="3" t="s">
        <v>22</v>
      </c>
      <c r="F92" s="5">
        <v>212569</v>
      </c>
      <c r="G92" s="7">
        <v>0</v>
      </c>
      <c r="H92" s="7">
        <v>0</v>
      </c>
    </row>
    <row r="93" spans="1:8" x14ac:dyDescent="0.25">
      <c r="A93" s="304">
        <v>31</v>
      </c>
      <c r="B93" s="2">
        <v>31</v>
      </c>
      <c r="C93" s="2">
        <v>4162</v>
      </c>
      <c r="D93" s="2" t="s">
        <v>53</v>
      </c>
      <c r="E93" s="4" t="s">
        <v>21</v>
      </c>
      <c r="F93" s="6">
        <v>15266</v>
      </c>
      <c r="G93" s="8">
        <v>0</v>
      </c>
      <c r="H93" s="8">
        <v>0</v>
      </c>
    </row>
    <row r="94" spans="1:8" x14ac:dyDescent="0.25">
      <c r="A94" s="306"/>
      <c r="B94" s="2"/>
      <c r="C94" s="2"/>
      <c r="D94" s="2"/>
      <c r="E94" s="3" t="s">
        <v>22</v>
      </c>
      <c r="F94" s="5">
        <v>15266</v>
      </c>
      <c r="G94" s="7">
        <v>0</v>
      </c>
      <c r="H94" s="7">
        <v>0</v>
      </c>
    </row>
    <row r="95" spans="1:8" x14ac:dyDescent="0.25">
      <c r="A95" s="304">
        <v>32</v>
      </c>
      <c r="B95" s="2">
        <v>31</v>
      </c>
      <c r="C95" s="2">
        <v>4163</v>
      </c>
      <c r="D95" s="2" t="s">
        <v>54</v>
      </c>
      <c r="E95" s="4" t="s">
        <v>21</v>
      </c>
      <c r="F95" s="6">
        <v>713529</v>
      </c>
      <c r="G95" s="8">
        <v>0</v>
      </c>
      <c r="H95" s="8">
        <v>0</v>
      </c>
    </row>
    <row r="96" spans="1:8" x14ac:dyDescent="0.25">
      <c r="A96" s="306"/>
      <c r="B96" s="2"/>
      <c r="C96" s="2"/>
      <c r="D96" s="2"/>
      <c r="E96" s="3" t="s">
        <v>22</v>
      </c>
      <c r="F96" s="5">
        <v>713529</v>
      </c>
      <c r="G96" s="7">
        <v>0</v>
      </c>
      <c r="H96" s="7">
        <v>0</v>
      </c>
    </row>
    <row r="97" spans="1:8" x14ac:dyDescent="0.25">
      <c r="A97" s="304">
        <v>33</v>
      </c>
      <c r="B97" s="2">
        <v>31</v>
      </c>
      <c r="C97" s="2">
        <v>4165</v>
      </c>
      <c r="D97" s="2" t="s">
        <v>55</v>
      </c>
      <c r="E97" s="4" t="s">
        <v>21</v>
      </c>
      <c r="F97" s="6">
        <v>72940</v>
      </c>
      <c r="G97" s="8">
        <v>0</v>
      </c>
      <c r="H97" s="8">
        <v>0</v>
      </c>
    </row>
    <row r="98" spans="1:8" x14ac:dyDescent="0.25">
      <c r="A98" s="306"/>
      <c r="B98" s="2"/>
      <c r="C98" s="2"/>
      <c r="D98" s="2"/>
      <c r="E98" s="3" t="s">
        <v>22</v>
      </c>
      <c r="F98" s="5">
        <v>72940</v>
      </c>
      <c r="G98" s="7">
        <v>0</v>
      </c>
      <c r="H98" s="7">
        <v>0</v>
      </c>
    </row>
    <row r="99" spans="1:8" x14ac:dyDescent="0.25">
      <c r="A99" s="304">
        <v>34</v>
      </c>
      <c r="B99" s="2">
        <v>31</v>
      </c>
      <c r="C99" s="2">
        <v>4166</v>
      </c>
      <c r="D99" s="2" t="s">
        <v>56</v>
      </c>
      <c r="E99" s="4" t="s">
        <v>21</v>
      </c>
      <c r="F99" s="6">
        <v>763624</v>
      </c>
      <c r="G99" s="8">
        <v>0</v>
      </c>
      <c r="H99" s="8">
        <v>0</v>
      </c>
    </row>
    <row r="100" spans="1:8" x14ac:dyDescent="0.25">
      <c r="A100" s="306"/>
      <c r="B100" s="2"/>
      <c r="C100" s="2"/>
      <c r="D100" s="2"/>
      <c r="E100" s="3" t="s">
        <v>22</v>
      </c>
      <c r="F100" s="5">
        <v>763624</v>
      </c>
      <c r="G100" s="7">
        <v>0</v>
      </c>
      <c r="H100" s="7">
        <v>0</v>
      </c>
    </row>
    <row r="101" spans="1:8" x14ac:dyDescent="0.25">
      <c r="A101" s="304">
        <v>35</v>
      </c>
      <c r="B101" s="2">
        <v>34</v>
      </c>
      <c r="C101" s="2">
        <v>1066</v>
      </c>
      <c r="D101" s="2" t="s">
        <v>57</v>
      </c>
      <c r="E101" s="4" t="s">
        <v>21</v>
      </c>
      <c r="F101" s="6">
        <v>11003738</v>
      </c>
      <c r="G101" s="8">
        <v>0</v>
      </c>
      <c r="H101" s="6">
        <v>4736326</v>
      </c>
    </row>
    <row r="102" spans="1:8" x14ac:dyDescent="0.25">
      <c r="A102" s="305"/>
      <c r="B102" s="2"/>
      <c r="C102" s="2"/>
      <c r="D102" s="2"/>
      <c r="E102" s="3" t="s">
        <v>34</v>
      </c>
      <c r="F102" s="5">
        <v>502920</v>
      </c>
      <c r="G102" s="7">
        <v>0</v>
      </c>
      <c r="H102" s="7">
        <v>0</v>
      </c>
    </row>
    <row r="103" spans="1:8" x14ac:dyDescent="0.25">
      <c r="A103" s="305"/>
      <c r="B103" s="2"/>
      <c r="C103" s="2"/>
      <c r="D103" s="2"/>
      <c r="E103" s="3" t="s">
        <v>22</v>
      </c>
      <c r="F103" s="5">
        <v>2196893</v>
      </c>
      <c r="G103" s="7">
        <v>0</v>
      </c>
      <c r="H103" s="5">
        <v>51943</v>
      </c>
    </row>
    <row r="104" spans="1:8" x14ac:dyDescent="0.25">
      <c r="A104" s="306"/>
      <c r="B104" s="2"/>
      <c r="C104" s="2"/>
      <c r="D104" s="2"/>
      <c r="E104" s="3" t="s">
        <v>23</v>
      </c>
      <c r="F104" s="5">
        <v>8303925</v>
      </c>
      <c r="G104" s="7">
        <v>0</v>
      </c>
      <c r="H104" s="5">
        <v>4684383</v>
      </c>
    </row>
    <row r="105" spans="1:8" x14ac:dyDescent="0.25">
      <c r="A105" s="304">
        <v>36</v>
      </c>
      <c r="B105" s="2">
        <v>34</v>
      </c>
      <c r="C105" s="2">
        <v>1467</v>
      </c>
      <c r="D105" s="2" t="s">
        <v>58</v>
      </c>
      <c r="E105" s="4" t="s">
        <v>21</v>
      </c>
      <c r="F105" s="6">
        <v>35896</v>
      </c>
      <c r="G105" s="8">
        <v>0</v>
      </c>
      <c r="H105" s="8">
        <v>0</v>
      </c>
    </row>
    <row r="106" spans="1:8" x14ac:dyDescent="0.25">
      <c r="A106" s="306"/>
      <c r="B106" s="2"/>
      <c r="C106" s="2"/>
      <c r="D106" s="2"/>
      <c r="E106" s="3" t="s">
        <v>23</v>
      </c>
      <c r="F106" s="5">
        <v>35896</v>
      </c>
      <c r="G106" s="7">
        <v>0</v>
      </c>
      <c r="H106" s="7">
        <v>0</v>
      </c>
    </row>
    <row r="107" spans="1:8" x14ac:dyDescent="0.25">
      <c r="A107" s="304">
        <v>37</v>
      </c>
      <c r="B107" s="2">
        <v>34</v>
      </c>
      <c r="C107" s="2">
        <v>1500</v>
      </c>
      <c r="D107" s="2" t="s">
        <v>59</v>
      </c>
      <c r="E107" s="4" t="s">
        <v>21</v>
      </c>
      <c r="F107" s="6">
        <v>63139</v>
      </c>
      <c r="G107" s="8">
        <v>0</v>
      </c>
      <c r="H107" s="8">
        <v>0</v>
      </c>
    </row>
    <row r="108" spans="1:8" x14ac:dyDescent="0.25">
      <c r="A108" s="306"/>
      <c r="B108" s="2"/>
      <c r="C108" s="2"/>
      <c r="D108" s="2"/>
      <c r="E108" s="3" t="s">
        <v>22</v>
      </c>
      <c r="F108" s="5">
        <v>63139</v>
      </c>
      <c r="G108" s="7">
        <v>0</v>
      </c>
      <c r="H108" s="7">
        <v>0</v>
      </c>
    </row>
    <row r="109" spans="1:8" x14ac:dyDescent="0.25">
      <c r="A109" s="304">
        <v>38</v>
      </c>
      <c r="B109" s="2">
        <v>34</v>
      </c>
      <c r="C109" s="2">
        <v>1501</v>
      </c>
      <c r="D109" s="2" t="s">
        <v>60</v>
      </c>
      <c r="E109" s="4" t="s">
        <v>21</v>
      </c>
      <c r="F109" s="6">
        <v>279939</v>
      </c>
      <c r="G109" s="8">
        <v>0</v>
      </c>
      <c r="H109" s="8">
        <v>0</v>
      </c>
    </row>
    <row r="110" spans="1:8" x14ac:dyDescent="0.25">
      <c r="A110" s="305"/>
      <c r="B110" s="2"/>
      <c r="C110" s="2"/>
      <c r="D110" s="2"/>
      <c r="E110" s="3" t="s">
        <v>22</v>
      </c>
      <c r="F110" s="5">
        <v>218403</v>
      </c>
      <c r="G110" s="7">
        <v>0</v>
      </c>
      <c r="H110" s="7">
        <v>0</v>
      </c>
    </row>
    <row r="111" spans="1:8" x14ac:dyDescent="0.25">
      <c r="A111" s="306"/>
      <c r="B111" s="2"/>
      <c r="C111" s="2"/>
      <c r="D111" s="2"/>
      <c r="E111" s="3" t="s">
        <v>23</v>
      </c>
      <c r="F111" s="5">
        <v>61536</v>
      </c>
      <c r="G111" s="7">
        <v>0</v>
      </c>
      <c r="H111" s="7">
        <v>0</v>
      </c>
    </row>
    <row r="112" spans="1:8" x14ac:dyDescent="0.25">
      <c r="A112" s="304">
        <v>39</v>
      </c>
      <c r="B112" s="2">
        <v>34</v>
      </c>
      <c r="C112" s="2">
        <v>2371</v>
      </c>
      <c r="D112" s="2" t="s">
        <v>61</v>
      </c>
      <c r="E112" s="4" t="s">
        <v>21</v>
      </c>
      <c r="F112" s="6">
        <v>1219084</v>
      </c>
      <c r="G112" s="8">
        <v>0</v>
      </c>
      <c r="H112" s="8">
        <v>0</v>
      </c>
    </row>
    <row r="113" spans="1:8" x14ac:dyDescent="0.25">
      <c r="A113" s="305"/>
      <c r="B113" s="2"/>
      <c r="C113" s="2"/>
      <c r="D113" s="2"/>
      <c r="E113" s="3" t="s">
        <v>35</v>
      </c>
      <c r="F113" s="5">
        <v>1189169</v>
      </c>
      <c r="G113" s="7">
        <v>0</v>
      </c>
      <c r="H113" s="7">
        <v>0</v>
      </c>
    </row>
    <row r="114" spans="1:8" x14ac:dyDescent="0.25">
      <c r="A114" s="305"/>
      <c r="B114" s="2"/>
      <c r="C114" s="2"/>
      <c r="D114" s="2"/>
      <c r="E114" s="3" t="s">
        <v>22</v>
      </c>
      <c r="F114" s="5">
        <v>29293</v>
      </c>
      <c r="G114" s="7">
        <v>0</v>
      </c>
      <c r="H114" s="7">
        <v>0</v>
      </c>
    </row>
    <row r="115" spans="1:8" x14ac:dyDescent="0.25">
      <c r="A115" s="306"/>
      <c r="B115" s="2"/>
      <c r="C115" s="2"/>
      <c r="D115" s="2"/>
      <c r="E115" s="3" t="s">
        <v>23</v>
      </c>
      <c r="F115" s="7">
        <v>622</v>
      </c>
      <c r="G115" s="7">
        <v>0</v>
      </c>
      <c r="H115" s="7">
        <v>0</v>
      </c>
    </row>
    <row r="116" spans="1:8" x14ac:dyDescent="0.25">
      <c r="A116" s="304">
        <v>40</v>
      </c>
      <c r="B116" s="2">
        <v>34</v>
      </c>
      <c r="C116" s="2">
        <v>2372</v>
      </c>
      <c r="D116" s="2" t="s">
        <v>62</v>
      </c>
      <c r="E116" s="4" t="s">
        <v>21</v>
      </c>
      <c r="F116" s="6">
        <v>913438</v>
      </c>
      <c r="G116" s="8">
        <v>0</v>
      </c>
      <c r="H116" s="8">
        <v>0</v>
      </c>
    </row>
    <row r="117" spans="1:8" x14ac:dyDescent="0.25">
      <c r="A117" s="305"/>
      <c r="B117" s="2"/>
      <c r="C117" s="2"/>
      <c r="D117" s="2"/>
      <c r="E117" s="3" t="s">
        <v>34</v>
      </c>
      <c r="F117" s="5">
        <v>317000</v>
      </c>
      <c r="G117" s="7">
        <v>0</v>
      </c>
      <c r="H117" s="7">
        <v>0</v>
      </c>
    </row>
    <row r="118" spans="1:8" x14ac:dyDescent="0.25">
      <c r="A118" s="305"/>
      <c r="B118" s="2"/>
      <c r="C118" s="2"/>
      <c r="D118" s="2"/>
      <c r="E118" s="3" t="s">
        <v>35</v>
      </c>
      <c r="F118" s="5">
        <v>427760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2"/>
      <c r="E119" s="3" t="s">
        <v>22</v>
      </c>
      <c r="F119" s="5">
        <v>163775</v>
      </c>
      <c r="G119" s="7">
        <v>0</v>
      </c>
      <c r="H119" s="7">
        <v>0</v>
      </c>
    </row>
    <row r="120" spans="1:8" x14ac:dyDescent="0.25">
      <c r="A120" s="306"/>
      <c r="B120" s="2"/>
      <c r="C120" s="2"/>
      <c r="D120" s="2"/>
      <c r="E120" s="3" t="s">
        <v>23</v>
      </c>
      <c r="F120" s="5">
        <v>4903</v>
      </c>
      <c r="G120" s="7">
        <v>0</v>
      </c>
      <c r="H120" s="7">
        <v>0</v>
      </c>
    </row>
    <row r="121" spans="1:8" x14ac:dyDescent="0.25">
      <c r="A121" s="304">
        <v>41</v>
      </c>
      <c r="B121" s="2">
        <v>34</v>
      </c>
      <c r="C121" s="2">
        <v>2374</v>
      </c>
      <c r="D121" s="2" t="s">
        <v>63</v>
      </c>
      <c r="E121" s="4" t="s">
        <v>21</v>
      </c>
      <c r="F121" s="6">
        <v>2304629</v>
      </c>
      <c r="G121" s="8">
        <v>0</v>
      </c>
      <c r="H121" s="8">
        <v>0</v>
      </c>
    </row>
    <row r="122" spans="1:8" x14ac:dyDescent="0.25">
      <c r="A122" s="305"/>
      <c r="B122" s="2"/>
      <c r="C122" s="2"/>
      <c r="D122" s="2"/>
      <c r="E122" s="3" t="s">
        <v>34</v>
      </c>
      <c r="F122" s="5">
        <v>642240</v>
      </c>
      <c r="G122" s="7">
        <v>0</v>
      </c>
      <c r="H122" s="7">
        <v>0</v>
      </c>
    </row>
    <row r="123" spans="1:8" x14ac:dyDescent="0.25">
      <c r="A123" s="305"/>
      <c r="B123" s="2"/>
      <c r="C123" s="2"/>
      <c r="D123" s="2"/>
      <c r="E123" s="3" t="s">
        <v>22</v>
      </c>
      <c r="F123" s="5">
        <v>1464605</v>
      </c>
      <c r="G123" s="7">
        <v>0</v>
      </c>
      <c r="H123" s="7">
        <v>0</v>
      </c>
    </row>
    <row r="124" spans="1:8" x14ac:dyDescent="0.25">
      <c r="A124" s="306"/>
      <c r="B124" s="2"/>
      <c r="C124" s="2"/>
      <c r="D124" s="2"/>
      <c r="E124" s="3" t="s">
        <v>23</v>
      </c>
      <c r="F124" s="5">
        <v>197784</v>
      </c>
      <c r="G124" s="7">
        <v>0</v>
      </c>
      <c r="H124" s="7">
        <v>0</v>
      </c>
    </row>
    <row r="125" spans="1:8" x14ac:dyDescent="0.25">
      <c r="A125" s="304">
        <v>42</v>
      </c>
      <c r="B125" s="2">
        <v>34</v>
      </c>
      <c r="C125" s="2">
        <v>2375</v>
      </c>
      <c r="D125" s="2" t="s">
        <v>64</v>
      </c>
      <c r="E125" s="4" t="s">
        <v>21</v>
      </c>
      <c r="F125" s="6">
        <v>325076</v>
      </c>
      <c r="G125" s="8">
        <v>0</v>
      </c>
      <c r="H125" s="8">
        <v>0</v>
      </c>
    </row>
    <row r="126" spans="1:8" x14ac:dyDescent="0.25">
      <c r="A126" s="305"/>
      <c r="B126" s="2"/>
      <c r="C126" s="2"/>
      <c r="D126" s="2"/>
      <c r="E126" s="3" t="s">
        <v>35</v>
      </c>
      <c r="F126" s="5">
        <v>320406</v>
      </c>
      <c r="G126" s="7">
        <v>0</v>
      </c>
      <c r="H126" s="7">
        <v>0</v>
      </c>
    </row>
    <row r="127" spans="1:8" x14ac:dyDescent="0.25">
      <c r="A127" s="306"/>
      <c r="B127" s="2"/>
      <c r="C127" s="2"/>
      <c r="D127" s="2"/>
      <c r="E127" s="3" t="s">
        <v>23</v>
      </c>
      <c r="F127" s="5">
        <v>4670</v>
      </c>
      <c r="G127" s="7">
        <v>0</v>
      </c>
      <c r="H127" s="7">
        <v>0</v>
      </c>
    </row>
    <row r="128" spans="1:8" x14ac:dyDescent="0.25">
      <c r="A128" s="304">
        <v>43</v>
      </c>
      <c r="B128" s="2">
        <v>34</v>
      </c>
      <c r="C128" s="2">
        <v>5792</v>
      </c>
      <c r="D128" s="2" t="s">
        <v>65</v>
      </c>
      <c r="E128" s="4" t="s">
        <v>21</v>
      </c>
      <c r="F128" s="6">
        <v>314887</v>
      </c>
      <c r="G128" s="8">
        <v>0</v>
      </c>
      <c r="H128" s="6">
        <v>53322</v>
      </c>
    </row>
    <row r="129" spans="1:8" x14ac:dyDescent="0.25">
      <c r="A129" s="305"/>
      <c r="B129" s="2"/>
      <c r="C129" s="2"/>
      <c r="D129" s="2"/>
      <c r="E129" s="3" t="s">
        <v>22</v>
      </c>
      <c r="F129" s="5">
        <v>202224</v>
      </c>
      <c r="G129" s="7">
        <v>0</v>
      </c>
      <c r="H129" s="7">
        <v>0</v>
      </c>
    </row>
    <row r="130" spans="1:8" x14ac:dyDescent="0.25">
      <c r="A130" s="306"/>
      <c r="B130" s="2"/>
      <c r="C130" s="2"/>
      <c r="D130" s="2"/>
      <c r="E130" s="3" t="s">
        <v>23</v>
      </c>
      <c r="F130" s="5">
        <v>112663</v>
      </c>
      <c r="G130" s="7">
        <v>0</v>
      </c>
      <c r="H130" s="5">
        <v>53322</v>
      </c>
    </row>
    <row r="131" spans="1:8" x14ac:dyDescent="0.25">
      <c r="A131" s="304">
        <v>44</v>
      </c>
      <c r="B131" s="2">
        <v>36</v>
      </c>
      <c r="C131" s="2">
        <v>270</v>
      </c>
      <c r="D131" s="2" t="s">
        <v>66</v>
      </c>
      <c r="E131" s="4" t="s">
        <v>21</v>
      </c>
      <c r="F131" s="6">
        <v>1588341</v>
      </c>
      <c r="G131" s="8">
        <v>0</v>
      </c>
      <c r="H131" s="6">
        <v>16455</v>
      </c>
    </row>
    <row r="132" spans="1:8" x14ac:dyDescent="0.25">
      <c r="A132" s="305"/>
      <c r="B132" s="2"/>
      <c r="C132" s="2"/>
      <c r="D132" s="2"/>
      <c r="E132" s="3" t="s">
        <v>34</v>
      </c>
      <c r="F132" s="5">
        <v>1564604</v>
      </c>
      <c r="G132" s="7">
        <v>0</v>
      </c>
      <c r="H132" s="7">
        <v>0</v>
      </c>
    </row>
    <row r="133" spans="1:8" x14ac:dyDescent="0.25">
      <c r="A133" s="305"/>
      <c r="B133" s="2"/>
      <c r="C133" s="2"/>
      <c r="D133" s="2"/>
      <c r="E133" s="3" t="s">
        <v>22</v>
      </c>
      <c r="F133" s="5">
        <v>2080</v>
      </c>
      <c r="G133" s="7">
        <v>0</v>
      </c>
      <c r="H133" s="7">
        <v>0</v>
      </c>
    </row>
    <row r="134" spans="1:8" x14ac:dyDescent="0.25">
      <c r="A134" s="306"/>
      <c r="B134" s="2"/>
      <c r="C134" s="2"/>
      <c r="D134" s="2"/>
      <c r="E134" s="3" t="s">
        <v>23</v>
      </c>
      <c r="F134" s="5">
        <v>21657</v>
      </c>
      <c r="G134" s="7">
        <v>0</v>
      </c>
      <c r="H134" s="5">
        <v>16455</v>
      </c>
    </row>
    <row r="135" spans="1:8" x14ac:dyDescent="0.25">
      <c r="A135" s="304">
        <v>45</v>
      </c>
      <c r="B135" s="2">
        <v>36</v>
      </c>
      <c r="C135" s="2">
        <v>362</v>
      </c>
      <c r="D135" s="2" t="s">
        <v>67</v>
      </c>
      <c r="E135" s="4" t="s">
        <v>21</v>
      </c>
      <c r="F135" s="6">
        <v>750372</v>
      </c>
      <c r="G135" s="8">
        <v>0</v>
      </c>
      <c r="H135" s="6">
        <v>491418</v>
      </c>
    </row>
    <row r="136" spans="1:8" x14ac:dyDescent="0.25">
      <c r="A136" s="305"/>
      <c r="B136" s="2"/>
      <c r="C136" s="2"/>
      <c r="D136" s="2"/>
      <c r="E136" s="3" t="s">
        <v>22</v>
      </c>
      <c r="F136" s="5">
        <v>153711</v>
      </c>
      <c r="G136" s="7">
        <v>0</v>
      </c>
      <c r="H136" s="7">
        <v>0</v>
      </c>
    </row>
    <row r="137" spans="1:8" x14ac:dyDescent="0.25">
      <c r="A137" s="306"/>
      <c r="B137" s="2"/>
      <c r="C137" s="2"/>
      <c r="D137" s="2"/>
      <c r="E137" s="3" t="s">
        <v>23</v>
      </c>
      <c r="F137" s="5">
        <v>596661</v>
      </c>
      <c r="G137" s="7">
        <v>0</v>
      </c>
      <c r="H137" s="5">
        <v>491418</v>
      </c>
    </row>
    <row r="138" spans="1:8" x14ac:dyDescent="0.25">
      <c r="A138" s="304">
        <v>46</v>
      </c>
      <c r="B138" s="2">
        <v>52</v>
      </c>
      <c r="C138" s="2">
        <v>3025</v>
      </c>
      <c r="D138" s="2" t="s">
        <v>68</v>
      </c>
      <c r="E138" s="4" t="s">
        <v>21</v>
      </c>
      <c r="F138" s="6">
        <v>8103743</v>
      </c>
      <c r="G138" s="8">
        <v>0</v>
      </c>
      <c r="H138" s="6">
        <v>186465</v>
      </c>
    </row>
    <row r="139" spans="1:8" x14ac:dyDescent="0.25">
      <c r="A139" s="305"/>
      <c r="B139" s="2"/>
      <c r="C139" s="2"/>
      <c r="D139" s="2"/>
      <c r="E139" s="3" t="s">
        <v>34</v>
      </c>
      <c r="F139" s="5">
        <v>4995819</v>
      </c>
      <c r="G139" s="7">
        <v>0</v>
      </c>
      <c r="H139" s="7">
        <v>0</v>
      </c>
    </row>
    <row r="140" spans="1:8" x14ac:dyDescent="0.25">
      <c r="A140" s="305"/>
      <c r="B140" s="2"/>
      <c r="C140" s="2"/>
      <c r="D140" s="2"/>
      <c r="E140" s="3" t="s">
        <v>35</v>
      </c>
      <c r="F140" s="5">
        <v>151654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2"/>
      <c r="E141" s="3" t="s">
        <v>22</v>
      </c>
      <c r="F141" s="5">
        <v>2767415</v>
      </c>
      <c r="G141" s="7">
        <v>0</v>
      </c>
      <c r="H141" s="7">
        <v>0</v>
      </c>
    </row>
    <row r="142" spans="1:8" x14ac:dyDescent="0.25">
      <c r="A142" s="306"/>
      <c r="B142" s="2"/>
      <c r="C142" s="2"/>
      <c r="D142" s="2"/>
      <c r="E142" s="3" t="s">
        <v>23</v>
      </c>
      <c r="F142" s="5">
        <v>188855</v>
      </c>
      <c r="G142" s="7">
        <v>0</v>
      </c>
      <c r="H142" s="5">
        <v>186465</v>
      </c>
    </row>
    <row r="143" spans="1:8" x14ac:dyDescent="0.25">
      <c r="A143" s="304">
        <v>47</v>
      </c>
      <c r="B143" s="2">
        <v>57</v>
      </c>
      <c r="C143" s="2">
        <v>761</v>
      </c>
      <c r="D143" s="2" t="s">
        <v>69</v>
      </c>
      <c r="E143" s="4" t="s">
        <v>21</v>
      </c>
      <c r="F143" s="6">
        <v>556049</v>
      </c>
      <c r="G143" s="8">
        <v>0</v>
      </c>
      <c r="H143" s="6">
        <v>16968</v>
      </c>
    </row>
    <row r="144" spans="1:8" x14ac:dyDescent="0.25">
      <c r="A144" s="305"/>
      <c r="B144" s="2"/>
      <c r="C144" s="2"/>
      <c r="D144" s="2"/>
      <c r="E144" s="3" t="s">
        <v>34</v>
      </c>
      <c r="F144" s="5">
        <v>4228</v>
      </c>
      <c r="G144" s="7">
        <v>0</v>
      </c>
      <c r="H144" s="7">
        <v>0</v>
      </c>
    </row>
    <row r="145" spans="1:8" x14ac:dyDescent="0.25">
      <c r="A145" s="305"/>
      <c r="B145" s="2"/>
      <c r="C145" s="2"/>
      <c r="D145" s="2"/>
      <c r="E145" s="3" t="s">
        <v>22</v>
      </c>
      <c r="F145" s="5">
        <v>534493</v>
      </c>
      <c r="G145" s="7">
        <v>0</v>
      </c>
      <c r="H145" s="7">
        <v>0</v>
      </c>
    </row>
    <row r="146" spans="1:8" x14ac:dyDescent="0.25">
      <c r="A146" s="306"/>
      <c r="B146" s="2"/>
      <c r="C146" s="2"/>
      <c r="D146" s="2"/>
      <c r="E146" s="3" t="s">
        <v>23</v>
      </c>
      <c r="F146" s="5">
        <v>17328</v>
      </c>
      <c r="G146" s="7">
        <v>0</v>
      </c>
      <c r="H146" s="5">
        <v>16968</v>
      </c>
    </row>
    <row r="147" spans="1:8" x14ac:dyDescent="0.25">
      <c r="A147" s="304">
        <v>48</v>
      </c>
      <c r="B147" s="2">
        <v>59</v>
      </c>
      <c r="C147" s="2">
        <v>3001</v>
      </c>
      <c r="D147" s="2" t="s">
        <v>70</v>
      </c>
      <c r="E147" s="4" t="s">
        <v>21</v>
      </c>
      <c r="F147" s="6">
        <v>2613784</v>
      </c>
      <c r="G147" s="8">
        <v>0</v>
      </c>
      <c r="H147" s="6">
        <v>999420</v>
      </c>
    </row>
    <row r="148" spans="1:8" x14ac:dyDescent="0.25">
      <c r="A148" s="305"/>
      <c r="B148" s="2"/>
      <c r="C148" s="2"/>
      <c r="D148" s="2"/>
      <c r="E148" s="3" t="s">
        <v>22</v>
      </c>
      <c r="F148" s="5">
        <v>1246825</v>
      </c>
      <c r="G148" s="7">
        <v>0</v>
      </c>
      <c r="H148" s="7">
        <v>0</v>
      </c>
    </row>
    <row r="149" spans="1:8" x14ac:dyDescent="0.25">
      <c r="A149" s="306"/>
      <c r="B149" s="2"/>
      <c r="C149" s="2"/>
      <c r="D149" s="2"/>
      <c r="E149" s="3" t="s">
        <v>23</v>
      </c>
      <c r="F149" s="5">
        <v>1366959</v>
      </c>
      <c r="G149" s="7">
        <v>0</v>
      </c>
      <c r="H149" s="5">
        <v>999420</v>
      </c>
    </row>
    <row r="150" spans="1:8" x14ac:dyDescent="0.25">
      <c r="A150" s="304">
        <v>49</v>
      </c>
      <c r="B150" s="2">
        <v>71</v>
      </c>
      <c r="C150" s="2">
        <v>4009</v>
      </c>
      <c r="D150" s="2" t="s">
        <v>71</v>
      </c>
      <c r="E150" s="4" t="s">
        <v>21</v>
      </c>
      <c r="F150" s="6">
        <v>8546125</v>
      </c>
      <c r="G150" s="8">
        <v>0</v>
      </c>
      <c r="H150" s="8">
        <v>0</v>
      </c>
    </row>
    <row r="151" spans="1:8" x14ac:dyDescent="0.25">
      <c r="A151" s="305"/>
      <c r="B151" s="2"/>
      <c r="C151" s="2"/>
      <c r="D151" s="2"/>
      <c r="E151" s="3" t="s">
        <v>34</v>
      </c>
      <c r="F151" s="5">
        <v>2306864</v>
      </c>
      <c r="G151" s="7">
        <v>0</v>
      </c>
      <c r="H151" s="7">
        <v>0</v>
      </c>
    </row>
    <row r="152" spans="1:8" x14ac:dyDescent="0.25">
      <c r="A152" s="305"/>
      <c r="B152" s="2"/>
      <c r="C152" s="2"/>
      <c r="D152" s="2"/>
      <c r="E152" s="3" t="s">
        <v>35</v>
      </c>
      <c r="F152" s="5">
        <v>2629102</v>
      </c>
      <c r="G152" s="7">
        <v>0</v>
      </c>
      <c r="H152" s="7">
        <v>0</v>
      </c>
    </row>
    <row r="153" spans="1:8" x14ac:dyDescent="0.25">
      <c r="A153" s="305"/>
      <c r="B153" s="2"/>
      <c r="C153" s="2"/>
      <c r="D153" s="2"/>
      <c r="E153" s="3" t="s">
        <v>22</v>
      </c>
      <c r="F153" s="5">
        <v>3573180</v>
      </c>
      <c r="G153" s="7">
        <v>0</v>
      </c>
      <c r="H153" s="7">
        <v>0</v>
      </c>
    </row>
    <row r="154" spans="1:8" x14ac:dyDescent="0.25">
      <c r="A154" s="306"/>
      <c r="B154" s="2"/>
      <c r="C154" s="2"/>
      <c r="D154" s="2"/>
      <c r="E154" s="3" t="s">
        <v>23</v>
      </c>
      <c r="F154" s="5">
        <v>36979</v>
      </c>
      <c r="G154" s="7">
        <v>0</v>
      </c>
      <c r="H154" s="7">
        <v>0</v>
      </c>
    </row>
    <row r="155" spans="1:8" x14ac:dyDescent="0.25">
      <c r="A155" s="304">
        <v>50</v>
      </c>
      <c r="B155" s="2">
        <v>71</v>
      </c>
      <c r="C155" s="2">
        <v>4010</v>
      </c>
      <c r="D155" s="2" t="s">
        <v>72</v>
      </c>
      <c r="E155" s="4" t="s">
        <v>21</v>
      </c>
      <c r="F155" s="6">
        <v>728913</v>
      </c>
      <c r="G155" s="8">
        <v>0</v>
      </c>
      <c r="H155" s="6">
        <v>459309</v>
      </c>
    </row>
    <row r="156" spans="1:8" x14ac:dyDescent="0.25">
      <c r="A156" s="305"/>
      <c r="B156" s="2"/>
      <c r="C156" s="2"/>
      <c r="D156" s="2"/>
      <c r="E156" s="3" t="s">
        <v>22</v>
      </c>
      <c r="F156" s="5">
        <v>101210</v>
      </c>
      <c r="G156" s="7">
        <v>0</v>
      </c>
      <c r="H156" s="7">
        <v>0</v>
      </c>
    </row>
    <row r="157" spans="1:8" x14ac:dyDescent="0.25">
      <c r="A157" s="306"/>
      <c r="B157" s="2"/>
      <c r="C157" s="2"/>
      <c r="D157" s="2"/>
      <c r="E157" s="3" t="s">
        <v>23</v>
      </c>
      <c r="F157" s="5">
        <v>627703</v>
      </c>
      <c r="G157" s="7">
        <v>0</v>
      </c>
      <c r="H157" s="5">
        <v>459309</v>
      </c>
    </row>
    <row r="158" spans="1:8" x14ac:dyDescent="0.25">
      <c r="A158" s="304">
        <v>51</v>
      </c>
      <c r="B158" s="2">
        <v>71</v>
      </c>
      <c r="C158" s="2">
        <v>4102</v>
      </c>
      <c r="D158" s="2" t="s">
        <v>73</v>
      </c>
      <c r="E158" s="4" t="s">
        <v>21</v>
      </c>
      <c r="F158" s="6">
        <v>3592498</v>
      </c>
      <c r="G158" s="8">
        <v>0</v>
      </c>
      <c r="H158" s="6">
        <v>14619</v>
      </c>
    </row>
    <row r="159" spans="1:8" x14ac:dyDescent="0.25">
      <c r="A159" s="305"/>
      <c r="B159" s="2"/>
      <c r="C159" s="2"/>
      <c r="D159" s="2"/>
      <c r="E159" s="3" t="s">
        <v>35</v>
      </c>
      <c r="F159" s="5">
        <v>1933404</v>
      </c>
      <c r="G159" s="7">
        <v>0</v>
      </c>
      <c r="H159" s="7">
        <v>0</v>
      </c>
    </row>
    <row r="160" spans="1:8" x14ac:dyDescent="0.25">
      <c r="A160" s="305"/>
      <c r="B160" s="2"/>
      <c r="C160" s="2"/>
      <c r="D160" s="2"/>
      <c r="E160" s="3" t="s">
        <v>22</v>
      </c>
      <c r="F160" s="5">
        <v>1644475</v>
      </c>
      <c r="G160" s="7">
        <v>0</v>
      </c>
      <c r="H160" s="7">
        <v>0</v>
      </c>
    </row>
    <row r="161" spans="1:8" x14ac:dyDescent="0.25">
      <c r="A161" s="306"/>
      <c r="B161" s="2"/>
      <c r="C161" s="2"/>
      <c r="D161" s="2"/>
      <c r="E161" s="3" t="s">
        <v>23</v>
      </c>
      <c r="F161" s="5">
        <v>14619</v>
      </c>
      <c r="G161" s="7">
        <v>0</v>
      </c>
      <c r="H161" s="5">
        <v>14619</v>
      </c>
    </row>
    <row r="162" spans="1:8" x14ac:dyDescent="0.25">
      <c r="A162" s="304">
        <v>52</v>
      </c>
      <c r="B162" s="2">
        <v>71</v>
      </c>
      <c r="C162" s="2">
        <v>4103</v>
      </c>
      <c r="D162" s="2" t="s">
        <v>74</v>
      </c>
      <c r="E162" s="4" t="s">
        <v>21</v>
      </c>
      <c r="F162" s="6">
        <v>77464</v>
      </c>
      <c r="G162" s="8">
        <v>0</v>
      </c>
      <c r="H162" s="6">
        <v>28091</v>
      </c>
    </row>
    <row r="163" spans="1:8" x14ac:dyDescent="0.25">
      <c r="A163" s="305"/>
      <c r="B163" s="2"/>
      <c r="C163" s="2"/>
      <c r="D163" s="2"/>
      <c r="E163" s="3" t="s">
        <v>22</v>
      </c>
      <c r="F163" s="5">
        <v>49373</v>
      </c>
      <c r="G163" s="7">
        <v>0</v>
      </c>
      <c r="H163" s="7">
        <v>0</v>
      </c>
    </row>
    <row r="164" spans="1:8" x14ac:dyDescent="0.25">
      <c r="A164" s="306"/>
      <c r="B164" s="2"/>
      <c r="C164" s="2"/>
      <c r="D164" s="2"/>
      <c r="E164" s="3" t="s">
        <v>23</v>
      </c>
      <c r="F164" s="5">
        <v>28091</v>
      </c>
      <c r="G164" s="7">
        <v>0</v>
      </c>
      <c r="H164" s="5">
        <v>28091</v>
      </c>
    </row>
    <row r="165" spans="1:8" x14ac:dyDescent="0.25">
      <c r="A165" s="304">
        <v>53</v>
      </c>
      <c r="B165" s="2">
        <v>71</v>
      </c>
      <c r="C165" s="2">
        <v>4104</v>
      </c>
      <c r="D165" s="2" t="s">
        <v>75</v>
      </c>
      <c r="E165" s="4" t="s">
        <v>21</v>
      </c>
      <c r="F165" s="6">
        <v>57137</v>
      </c>
      <c r="G165" s="8">
        <v>0</v>
      </c>
      <c r="H165" s="8">
        <v>0</v>
      </c>
    </row>
    <row r="166" spans="1:8" x14ac:dyDescent="0.25">
      <c r="A166" s="306"/>
      <c r="B166" s="2"/>
      <c r="C166" s="2"/>
      <c r="D166" s="2"/>
      <c r="E166" s="3" t="s">
        <v>22</v>
      </c>
      <c r="F166" s="5">
        <v>57137</v>
      </c>
      <c r="G166" s="7">
        <v>0</v>
      </c>
      <c r="H166" s="7">
        <v>0</v>
      </c>
    </row>
    <row r="167" spans="1:8" x14ac:dyDescent="0.25">
      <c r="A167" s="304">
        <v>54</v>
      </c>
      <c r="B167" s="2">
        <v>71</v>
      </c>
      <c r="C167" s="2">
        <v>4106</v>
      </c>
      <c r="D167" s="2" t="s">
        <v>76</v>
      </c>
      <c r="E167" s="4" t="s">
        <v>21</v>
      </c>
      <c r="F167" s="6">
        <v>828557</v>
      </c>
      <c r="G167" s="8">
        <v>0</v>
      </c>
      <c r="H167" s="8">
        <v>0</v>
      </c>
    </row>
    <row r="168" spans="1:8" x14ac:dyDescent="0.25">
      <c r="A168" s="306"/>
      <c r="B168" s="2"/>
      <c r="C168" s="2"/>
      <c r="D168" s="2"/>
      <c r="E168" s="3" t="s">
        <v>22</v>
      </c>
      <c r="F168" s="5">
        <v>828557</v>
      </c>
      <c r="G168" s="7">
        <v>0</v>
      </c>
      <c r="H168" s="7">
        <v>0</v>
      </c>
    </row>
    <row r="169" spans="1:8" x14ac:dyDescent="0.25">
      <c r="A169" s="304">
        <v>55</v>
      </c>
      <c r="B169" s="2">
        <v>74</v>
      </c>
      <c r="C169" s="2">
        <v>4095</v>
      </c>
      <c r="D169" s="2" t="s">
        <v>77</v>
      </c>
      <c r="E169" s="4" t="s">
        <v>21</v>
      </c>
      <c r="F169" s="6">
        <v>5303494</v>
      </c>
      <c r="G169" s="8">
        <v>0</v>
      </c>
      <c r="H169" s="6">
        <v>3493931</v>
      </c>
    </row>
    <row r="170" spans="1:8" x14ac:dyDescent="0.25">
      <c r="A170" s="305"/>
      <c r="B170" s="2"/>
      <c r="C170" s="2"/>
      <c r="D170" s="2"/>
      <c r="E170" s="3" t="s">
        <v>22</v>
      </c>
      <c r="F170" s="5">
        <v>1147843</v>
      </c>
      <c r="G170" s="7">
        <v>0</v>
      </c>
      <c r="H170" s="7">
        <v>0</v>
      </c>
    </row>
    <row r="171" spans="1:8" x14ac:dyDescent="0.25">
      <c r="A171" s="306"/>
      <c r="B171" s="2"/>
      <c r="C171" s="2"/>
      <c r="D171" s="2"/>
      <c r="E171" s="3" t="s">
        <v>23</v>
      </c>
      <c r="F171" s="5">
        <v>4155651</v>
      </c>
      <c r="G171" s="7">
        <v>0</v>
      </c>
      <c r="H171" s="5">
        <v>3493931</v>
      </c>
    </row>
    <row r="172" spans="1:8" x14ac:dyDescent="0.25">
      <c r="A172" s="304">
        <v>56</v>
      </c>
      <c r="B172" s="2">
        <v>74</v>
      </c>
      <c r="C172" s="2">
        <v>4096</v>
      </c>
      <c r="D172" s="2" t="s">
        <v>78</v>
      </c>
      <c r="E172" s="4" t="s">
        <v>21</v>
      </c>
      <c r="F172" s="6">
        <v>584910</v>
      </c>
      <c r="G172" s="8">
        <v>0</v>
      </c>
      <c r="H172" s="8">
        <v>0</v>
      </c>
    </row>
    <row r="173" spans="1:8" x14ac:dyDescent="0.25">
      <c r="A173" s="305"/>
      <c r="B173" s="2"/>
      <c r="C173" s="2"/>
      <c r="D173" s="2"/>
      <c r="E173" s="3" t="s">
        <v>22</v>
      </c>
      <c r="F173" s="5">
        <v>558718</v>
      </c>
      <c r="G173" s="7">
        <v>0</v>
      </c>
      <c r="H173" s="7">
        <v>0</v>
      </c>
    </row>
    <row r="174" spans="1:8" x14ac:dyDescent="0.25">
      <c r="A174" s="306"/>
      <c r="B174" s="2"/>
      <c r="C174" s="2"/>
      <c r="D174" s="2"/>
      <c r="E174" s="3" t="s">
        <v>23</v>
      </c>
      <c r="F174" s="5">
        <v>26192</v>
      </c>
      <c r="G174" s="7">
        <v>0</v>
      </c>
      <c r="H174" s="7">
        <v>0</v>
      </c>
    </row>
    <row r="175" spans="1:8" x14ac:dyDescent="0.25">
      <c r="A175" s="304">
        <v>57</v>
      </c>
      <c r="B175" s="2">
        <v>74</v>
      </c>
      <c r="C175" s="2">
        <v>4097</v>
      </c>
      <c r="D175" s="2" t="s">
        <v>79</v>
      </c>
      <c r="E175" s="4" t="s">
        <v>21</v>
      </c>
      <c r="F175" s="6">
        <v>102617</v>
      </c>
      <c r="G175" s="8">
        <v>0</v>
      </c>
      <c r="H175" s="8">
        <v>0</v>
      </c>
    </row>
    <row r="176" spans="1:8" x14ac:dyDescent="0.25">
      <c r="A176" s="305"/>
      <c r="B176" s="2"/>
      <c r="C176" s="2"/>
      <c r="D176" s="2"/>
      <c r="E176" s="3" t="s">
        <v>22</v>
      </c>
      <c r="F176" s="5">
        <v>54146</v>
      </c>
      <c r="G176" s="7">
        <v>0</v>
      </c>
      <c r="H176" s="7">
        <v>0</v>
      </c>
    </row>
    <row r="177" spans="1:8" x14ac:dyDescent="0.25">
      <c r="A177" s="306"/>
      <c r="B177" s="2"/>
      <c r="C177" s="2"/>
      <c r="D177" s="2"/>
      <c r="E177" s="3" t="s">
        <v>23</v>
      </c>
      <c r="F177" s="5">
        <v>48471</v>
      </c>
      <c r="G177" s="7">
        <v>0</v>
      </c>
      <c r="H177" s="7">
        <v>0</v>
      </c>
    </row>
    <row r="178" spans="1:8" x14ac:dyDescent="0.25">
      <c r="A178" s="304">
        <v>58</v>
      </c>
      <c r="B178" s="2">
        <v>74</v>
      </c>
      <c r="C178" s="2">
        <v>4098</v>
      </c>
      <c r="D178" s="2" t="s">
        <v>80</v>
      </c>
      <c r="E178" s="4" t="s">
        <v>21</v>
      </c>
      <c r="F178" s="6">
        <v>249028</v>
      </c>
      <c r="G178" s="8">
        <v>0</v>
      </c>
      <c r="H178" s="8">
        <v>586</v>
      </c>
    </row>
    <row r="179" spans="1:8" x14ac:dyDescent="0.25">
      <c r="A179" s="305"/>
      <c r="B179" s="2"/>
      <c r="C179" s="2"/>
      <c r="D179" s="2"/>
      <c r="E179" s="3" t="s">
        <v>22</v>
      </c>
      <c r="F179" s="5">
        <v>182714</v>
      </c>
      <c r="G179" s="7">
        <v>0</v>
      </c>
      <c r="H179" s="7">
        <v>0</v>
      </c>
    </row>
    <row r="180" spans="1:8" x14ac:dyDescent="0.25">
      <c r="A180" s="306"/>
      <c r="B180" s="2"/>
      <c r="C180" s="2"/>
      <c r="D180" s="2"/>
      <c r="E180" s="3" t="s">
        <v>23</v>
      </c>
      <c r="F180" s="5">
        <v>66314</v>
      </c>
      <c r="G180" s="7">
        <v>0</v>
      </c>
      <c r="H180" s="7">
        <v>586</v>
      </c>
    </row>
    <row r="181" spans="1:8" x14ac:dyDescent="0.25">
      <c r="A181" s="304">
        <v>59</v>
      </c>
      <c r="B181" s="2">
        <v>74</v>
      </c>
      <c r="C181" s="2">
        <v>4099</v>
      </c>
      <c r="D181" s="2" t="s">
        <v>81</v>
      </c>
      <c r="E181" s="4" t="s">
        <v>21</v>
      </c>
      <c r="F181" s="6">
        <v>2142423</v>
      </c>
      <c r="G181" s="6">
        <v>4850</v>
      </c>
      <c r="H181" s="8">
        <v>0</v>
      </c>
    </row>
    <row r="182" spans="1:8" x14ac:dyDescent="0.25">
      <c r="A182" s="305"/>
      <c r="B182" s="2"/>
      <c r="C182" s="2"/>
      <c r="D182" s="2"/>
      <c r="E182" s="3" t="s">
        <v>34</v>
      </c>
      <c r="F182" s="5">
        <v>1534080</v>
      </c>
      <c r="G182" s="5">
        <v>4220</v>
      </c>
      <c r="H182" s="7">
        <v>0</v>
      </c>
    </row>
    <row r="183" spans="1:8" x14ac:dyDescent="0.25">
      <c r="A183" s="306"/>
      <c r="B183" s="2"/>
      <c r="C183" s="2"/>
      <c r="D183" s="2"/>
      <c r="E183" s="3" t="s">
        <v>22</v>
      </c>
      <c r="F183" s="5">
        <v>608343</v>
      </c>
      <c r="G183" s="7">
        <v>630</v>
      </c>
      <c r="H183" s="7">
        <v>0</v>
      </c>
    </row>
    <row r="184" spans="1:8" x14ac:dyDescent="0.25">
      <c r="A184" s="304">
        <v>60</v>
      </c>
      <c r="B184" s="2">
        <v>75</v>
      </c>
      <c r="C184" s="2">
        <v>4018</v>
      </c>
      <c r="D184" s="2" t="s">
        <v>82</v>
      </c>
      <c r="E184" s="4" t="s">
        <v>21</v>
      </c>
      <c r="F184" s="6">
        <v>9562</v>
      </c>
      <c r="G184" s="8">
        <v>0</v>
      </c>
      <c r="H184" s="8">
        <v>0</v>
      </c>
    </row>
    <row r="185" spans="1:8" x14ac:dyDescent="0.25">
      <c r="A185" s="305"/>
      <c r="B185" s="2"/>
      <c r="C185" s="2"/>
      <c r="D185" s="2"/>
      <c r="E185" s="3" t="s">
        <v>22</v>
      </c>
      <c r="F185" s="5">
        <v>4890</v>
      </c>
      <c r="G185" s="7">
        <v>0</v>
      </c>
      <c r="H185" s="7">
        <v>0</v>
      </c>
    </row>
    <row r="186" spans="1:8" x14ac:dyDescent="0.25">
      <c r="A186" s="306"/>
      <c r="B186" s="2"/>
      <c r="C186" s="2"/>
      <c r="D186" s="2"/>
      <c r="E186" s="3" t="s">
        <v>23</v>
      </c>
      <c r="F186" s="5">
        <v>4672</v>
      </c>
      <c r="G186" s="7">
        <v>0</v>
      </c>
      <c r="H186" s="7">
        <v>0</v>
      </c>
    </row>
    <row r="187" spans="1:8" x14ac:dyDescent="0.25">
      <c r="A187" s="304">
        <v>61</v>
      </c>
      <c r="B187" s="2">
        <v>75</v>
      </c>
      <c r="C187" s="2">
        <v>4022</v>
      </c>
      <c r="D187" s="2" t="s">
        <v>83</v>
      </c>
      <c r="E187" s="4" t="s">
        <v>21</v>
      </c>
      <c r="F187" s="6">
        <v>26319</v>
      </c>
      <c r="G187" s="8">
        <v>0</v>
      </c>
      <c r="H187" s="8">
        <v>0</v>
      </c>
    </row>
    <row r="188" spans="1:8" x14ac:dyDescent="0.25">
      <c r="A188" s="306"/>
      <c r="B188" s="2"/>
      <c r="C188" s="2"/>
      <c r="D188" s="2"/>
      <c r="E188" s="3" t="s">
        <v>35</v>
      </c>
      <c r="F188" s="5">
        <v>26319</v>
      </c>
      <c r="G188" s="7">
        <v>0</v>
      </c>
      <c r="H188" s="7">
        <v>0</v>
      </c>
    </row>
    <row r="189" spans="1:8" x14ac:dyDescent="0.25">
      <c r="A189" s="304">
        <v>62</v>
      </c>
      <c r="B189" s="2">
        <v>75</v>
      </c>
      <c r="C189" s="2">
        <v>4101</v>
      </c>
      <c r="D189" s="2" t="s">
        <v>84</v>
      </c>
      <c r="E189" s="4" t="s">
        <v>21</v>
      </c>
      <c r="F189" s="6">
        <v>4454514</v>
      </c>
      <c r="G189" s="8">
        <v>0</v>
      </c>
      <c r="H189" s="6">
        <v>1941207</v>
      </c>
    </row>
    <row r="190" spans="1:8" x14ac:dyDescent="0.25">
      <c r="A190" s="305"/>
      <c r="B190" s="2"/>
      <c r="C190" s="2"/>
      <c r="D190" s="2"/>
      <c r="E190" s="3" t="s">
        <v>22</v>
      </c>
      <c r="F190" s="5">
        <v>1457407</v>
      </c>
      <c r="G190" s="7">
        <v>0</v>
      </c>
      <c r="H190" s="7">
        <v>0</v>
      </c>
    </row>
    <row r="191" spans="1:8" x14ac:dyDescent="0.25">
      <c r="A191" s="306"/>
      <c r="B191" s="2"/>
      <c r="C191" s="2"/>
      <c r="D191" s="2"/>
      <c r="E191" s="3" t="s">
        <v>23</v>
      </c>
      <c r="F191" s="5">
        <v>2997107</v>
      </c>
      <c r="G191" s="7">
        <v>0</v>
      </c>
      <c r="H191" s="5">
        <v>1941207</v>
      </c>
    </row>
    <row r="192" spans="1:8" x14ac:dyDescent="0.25">
      <c r="A192" s="304">
        <v>63</v>
      </c>
      <c r="B192" s="2">
        <v>76</v>
      </c>
      <c r="C192" s="2">
        <v>4014</v>
      </c>
      <c r="D192" s="2" t="s">
        <v>85</v>
      </c>
      <c r="E192" s="4" t="s">
        <v>21</v>
      </c>
      <c r="F192" s="6">
        <v>16446358</v>
      </c>
      <c r="G192" s="8">
        <v>0</v>
      </c>
      <c r="H192" s="8">
        <v>0</v>
      </c>
    </row>
    <row r="193" spans="1:8" x14ac:dyDescent="0.25">
      <c r="A193" s="305"/>
      <c r="B193" s="2"/>
      <c r="C193" s="2"/>
      <c r="D193" s="2"/>
      <c r="E193" s="3" t="s">
        <v>34</v>
      </c>
      <c r="F193" s="5">
        <v>5586064</v>
      </c>
      <c r="G193" s="7">
        <v>0</v>
      </c>
      <c r="H193" s="7">
        <v>0</v>
      </c>
    </row>
    <row r="194" spans="1:8" x14ac:dyDescent="0.25">
      <c r="A194" s="305"/>
      <c r="B194" s="2"/>
      <c r="C194" s="2"/>
      <c r="D194" s="2"/>
      <c r="E194" s="3" t="s">
        <v>35</v>
      </c>
      <c r="F194" s="5">
        <v>10051997</v>
      </c>
      <c r="G194" s="7">
        <v>0</v>
      </c>
      <c r="H194" s="7">
        <v>0</v>
      </c>
    </row>
    <row r="195" spans="1:8" x14ac:dyDescent="0.25">
      <c r="A195" s="305"/>
      <c r="B195" s="2"/>
      <c r="C195" s="2"/>
      <c r="D195" s="2"/>
      <c r="E195" s="3" t="s">
        <v>22</v>
      </c>
      <c r="F195" s="5">
        <v>807160</v>
      </c>
      <c r="G195" s="7">
        <v>0</v>
      </c>
      <c r="H195" s="7">
        <v>0</v>
      </c>
    </row>
    <row r="196" spans="1:8" x14ac:dyDescent="0.25">
      <c r="A196" s="306"/>
      <c r="B196" s="2"/>
      <c r="C196" s="2"/>
      <c r="D196" s="2"/>
      <c r="E196" s="3" t="s">
        <v>23</v>
      </c>
      <c r="F196" s="5">
        <v>1137</v>
      </c>
      <c r="G196" s="7">
        <v>0</v>
      </c>
      <c r="H196" s="7">
        <v>0</v>
      </c>
    </row>
    <row r="197" spans="1:8" x14ac:dyDescent="0.25">
      <c r="A197" s="304">
        <v>64</v>
      </c>
      <c r="B197" s="2">
        <v>76</v>
      </c>
      <c r="C197" s="2">
        <v>4100</v>
      </c>
      <c r="D197" s="2" t="s">
        <v>86</v>
      </c>
      <c r="E197" s="4" t="s">
        <v>21</v>
      </c>
      <c r="F197" s="6">
        <v>1082568</v>
      </c>
      <c r="G197" s="8">
        <v>0</v>
      </c>
      <c r="H197" s="8">
        <v>0</v>
      </c>
    </row>
    <row r="198" spans="1:8" x14ac:dyDescent="0.25">
      <c r="A198" s="306"/>
      <c r="B198" s="2"/>
      <c r="C198" s="2"/>
      <c r="D198" s="2"/>
      <c r="E198" s="3" t="s">
        <v>22</v>
      </c>
      <c r="F198" s="5">
        <v>1082568</v>
      </c>
      <c r="G198" s="7">
        <v>0</v>
      </c>
      <c r="H198" s="7">
        <v>0</v>
      </c>
    </row>
    <row r="199" spans="1:8" x14ac:dyDescent="0.25">
      <c r="A199" s="304">
        <v>65</v>
      </c>
      <c r="B199" s="2">
        <v>76</v>
      </c>
      <c r="C199" s="2">
        <v>4101</v>
      </c>
      <c r="D199" s="2" t="s">
        <v>87</v>
      </c>
      <c r="E199" s="4" t="s">
        <v>21</v>
      </c>
      <c r="F199" s="6">
        <v>285730</v>
      </c>
      <c r="G199" s="8">
        <v>0</v>
      </c>
      <c r="H199" s="6">
        <v>2521</v>
      </c>
    </row>
    <row r="200" spans="1:8" x14ac:dyDescent="0.25">
      <c r="A200" s="305"/>
      <c r="B200" s="2"/>
      <c r="C200" s="2"/>
      <c r="D200" s="2"/>
      <c r="E200" s="3" t="s">
        <v>22</v>
      </c>
      <c r="F200" s="5">
        <v>283156</v>
      </c>
      <c r="G200" s="7">
        <v>0</v>
      </c>
      <c r="H200" s="7">
        <v>0</v>
      </c>
    </row>
    <row r="201" spans="1:8" x14ac:dyDescent="0.25">
      <c r="A201" s="306"/>
      <c r="B201" s="2"/>
      <c r="C201" s="2"/>
      <c r="D201" s="2"/>
      <c r="E201" s="3" t="s">
        <v>23</v>
      </c>
      <c r="F201" s="5">
        <v>2574</v>
      </c>
      <c r="G201" s="7">
        <v>0</v>
      </c>
      <c r="H201" s="5">
        <v>2521</v>
      </c>
    </row>
    <row r="202" spans="1:8" x14ac:dyDescent="0.25">
      <c r="A202" s="304">
        <v>66</v>
      </c>
      <c r="B202" s="2">
        <v>92</v>
      </c>
      <c r="C202" s="2">
        <v>1000</v>
      </c>
      <c r="D202" s="2" t="s">
        <v>88</v>
      </c>
      <c r="E202" s="4" t="s">
        <v>21</v>
      </c>
      <c r="F202" s="6">
        <v>7929</v>
      </c>
      <c r="G202" s="8">
        <v>0</v>
      </c>
      <c r="H202" s="8">
        <v>0</v>
      </c>
    </row>
    <row r="203" spans="1:8" x14ac:dyDescent="0.25">
      <c r="A203" s="306"/>
      <c r="B203" s="2"/>
      <c r="C203" s="2"/>
      <c r="D203" s="2"/>
      <c r="E203" s="3" t="s">
        <v>22</v>
      </c>
      <c r="F203" s="5">
        <v>7929</v>
      </c>
      <c r="G203" s="7">
        <v>0</v>
      </c>
      <c r="H203" s="7">
        <v>0</v>
      </c>
    </row>
    <row r="204" spans="1:8" x14ac:dyDescent="0.25">
      <c r="A204" s="304">
        <v>67</v>
      </c>
      <c r="B204" s="2">
        <v>98</v>
      </c>
      <c r="C204" s="2">
        <v>1501</v>
      </c>
      <c r="D204" s="2" t="s">
        <v>89</v>
      </c>
      <c r="E204" s="4" t="s">
        <v>21</v>
      </c>
      <c r="F204" s="6">
        <v>239713</v>
      </c>
      <c r="G204" s="8">
        <v>0</v>
      </c>
      <c r="H204" s="8">
        <v>0</v>
      </c>
    </row>
    <row r="205" spans="1:8" x14ac:dyDescent="0.25">
      <c r="A205" s="305"/>
      <c r="B205" s="2"/>
      <c r="C205" s="2"/>
      <c r="D205" s="2"/>
      <c r="E205" s="3" t="s">
        <v>22</v>
      </c>
      <c r="F205" s="5">
        <v>229521</v>
      </c>
      <c r="G205" s="7">
        <v>0</v>
      </c>
      <c r="H205" s="7">
        <v>0</v>
      </c>
    </row>
    <row r="206" spans="1:8" x14ac:dyDescent="0.25">
      <c r="A206" s="306"/>
      <c r="B206" s="2"/>
      <c r="C206" s="2"/>
      <c r="D206" s="2"/>
      <c r="E206" s="3" t="s">
        <v>23</v>
      </c>
      <c r="F206" s="5">
        <v>10192</v>
      </c>
      <c r="G206" s="7">
        <v>0</v>
      </c>
      <c r="H206" s="7">
        <v>0</v>
      </c>
    </row>
    <row r="207" spans="1:8" x14ac:dyDescent="0.25">
      <c r="A207" s="304">
        <v>68</v>
      </c>
      <c r="B207" s="2">
        <v>15</v>
      </c>
      <c r="C207" s="2">
        <v>2032</v>
      </c>
      <c r="D207" s="2" t="s">
        <v>90</v>
      </c>
      <c r="E207" s="4" t="s">
        <v>21</v>
      </c>
      <c r="F207" s="6">
        <v>1414851</v>
      </c>
      <c r="G207" s="8">
        <v>0</v>
      </c>
      <c r="H207" s="8">
        <v>0</v>
      </c>
    </row>
    <row r="208" spans="1:8" x14ac:dyDescent="0.25">
      <c r="A208" s="305"/>
      <c r="B208" s="2"/>
      <c r="C208" s="2"/>
      <c r="D208" s="2"/>
      <c r="E208" s="3" t="s">
        <v>22</v>
      </c>
      <c r="F208" s="5">
        <v>1394851</v>
      </c>
      <c r="G208" s="7">
        <v>0</v>
      </c>
      <c r="H208" s="7">
        <v>0</v>
      </c>
    </row>
    <row r="209" spans="1:8" x14ac:dyDescent="0.25">
      <c r="A209" s="306"/>
      <c r="B209" s="2"/>
      <c r="C209" s="2"/>
      <c r="D209" s="2"/>
      <c r="E209" s="3" t="s">
        <v>23</v>
      </c>
      <c r="F209" s="5">
        <v>20000</v>
      </c>
      <c r="G209" s="7">
        <v>0</v>
      </c>
      <c r="H209" s="7">
        <v>0</v>
      </c>
    </row>
    <row r="210" spans="1:8" x14ac:dyDescent="0.25">
      <c r="A210" s="304">
        <v>69</v>
      </c>
      <c r="B210" s="2">
        <v>16</v>
      </c>
      <c r="C210" s="2">
        <v>2008</v>
      </c>
      <c r="D210" s="2" t="s">
        <v>91</v>
      </c>
      <c r="E210" s="4" t="s">
        <v>21</v>
      </c>
      <c r="F210" s="6">
        <v>921651</v>
      </c>
      <c r="G210" s="8">
        <v>0</v>
      </c>
      <c r="H210" s="8">
        <v>0</v>
      </c>
    </row>
    <row r="211" spans="1:8" x14ac:dyDescent="0.25">
      <c r="A211" s="306"/>
      <c r="B211" s="2"/>
      <c r="C211" s="2"/>
      <c r="D211" s="2"/>
      <c r="E211" s="3" t="s">
        <v>22</v>
      </c>
      <c r="F211" s="5">
        <v>921651</v>
      </c>
      <c r="G211" s="7">
        <v>0</v>
      </c>
      <c r="H211" s="7">
        <v>0</v>
      </c>
    </row>
    <row r="212" spans="1:8" x14ac:dyDescent="0.25">
      <c r="A212" s="304">
        <v>70</v>
      </c>
      <c r="B212" s="2">
        <v>31</v>
      </c>
      <c r="C212" s="2">
        <v>2362</v>
      </c>
      <c r="D212" s="2" t="s">
        <v>92</v>
      </c>
      <c r="E212" s="4" t="s">
        <v>21</v>
      </c>
      <c r="F212" s="6">
        <v>670054</v>
      </c>
      <c r="G212" s="8">
        <v>0</v>
      </c>
      <c r="H212" s="8">
        <v>0</v>
      </c>
    </row>
    <row r="213" spans="1:8" x14ac:dyDescent="0.25">
      <c r="A213" s="306"/>
      <c r="B213" s="2"/>
      <c r="C213" s="2"/>
      <c r="D213" s="2"/>
      <c r="E213" s="3" t="s">
        <v>34</v>
      </c>
      <c r="F213" s="5">
        <v>670054</v>
      </c>
      <c r="G213" s="7">
        <v>0</v>
      </c>
      <c r="H213" s="7">
        <v>0</v>
      </c>
    </row>
    <row r="214" spans="1:8" x14ac:dyDescent="0.25">
      <c r="A214" s="304">
        <v>71</v>
      </c>
      <c r="B214" s="2">
        <v>31</v>
      </c>
      <c r="C214" s="2">
        <v>2407</v>
      </c>
      <c r="D214" s="2" t="s">
        <v>93</v>
      </c>
      <c r="E214" s="4" t="s">
        <v>21</v>
      </c>
      <c r="F214" s="6">
        <v>24233</v>
      </c>
      <c r="G214" s="8">
        <v>0</v>
      </c>
      <c r="H214" s="8">
        <v>0</v>
      </c>
    </row>
    <row r="215" spans="1:8" x14ac:dyDescent="0.25">
      <c r="A215" s="306"/>
      <c r="B215" s="2"/>
      <c r="C215" s="2"/>
      <c r="D215" s="2"/>
      <c r="E215" s="3" t="s">
        <v>23</v>
      </c>
      <c r="F215" s="5">
        <v>24233</v>
      </c>
      <c r="G215" s="7">
        <v>0</v>
      </c>
      <c r="H215" s="7">
        <v>0</v>
      </c>
    </row>
    <row r="216" spans="1:8" x14ac:dyDescent="0.25">
      <c r="A216" s="304">
        <v>72</v>
      </c>
      <c r="B216" s="2">
        <v>31</v>
      </c>
      <c r="C216" s="2">
        <v>3201</v>
      </c>
      <c r="D216" s="2" t="s">
        <v>94</v>
      </c>
      <c r="E216" s="4" t="s">
        <v>21</v>
      </c>
      <c r="F216" s="6">
        <v>40620</v>
      </c>
      <c r="G216" s="8">
        <v>0</v>
      </c>
      <c r="H216" s="8">
        <v>0</v>
      </c>
    </row>
    <row r="217" spans="1:8" x14ac:dyDescent="0.25">
      <c r="A217" s="305"/>
      <c r="B217" s="2"/>
      <c r="C217" s="2"/>
      <c r="D217" s="2"/>
      <c r="E217" s="3" t="s">
        <v>22</v>
      </c>
      <c r="F217" s="5">
        <v>29400</v>
      </c>
      <c r="G217" s="7">
        <v>0</v>
      </c>
      <c r="H217" s="7">
        <v>0</v>
      </c>
    </row>
    <row r="218" spans="1:8" x14ac:dyDescent="0.25">
      <c r="A218" s="306"/>
      <c r="B218" s="2"/>
      <c r="C218" s="2"/>
      <c r="D218" s="2"/>
      <c r="E218" s="3" t="s">
        <v>23</v>
      </c>
      <c r="F218" s="5">
        <v>11220</v>
      </c>
      <c r="G218" s="7">
        <v>0</v>
      </c>
      <c r="H218" s="7">
        <v>0</v>
      </c>
    </row>
    <row r="219" spans="1:8" x14ac:dyDescent="0.25">
      <c r="A219" s="304">
        <v>73</v>
      </c>
      <c r="B219" s="2">
        <v>31</v>
      </c>
      <c r="C219" s="2">
        <v>950</v>
      </c>
      <c r="D219" s="2" t="s">
        <v>95</v>
      </c>
      <c r="E219" s="4" t="s">
        <v>21</v>
      </c>
      <c r="F219" s="6">
        <v>204530</v>
      </c>
      <c r="G219" s="8">
        <v>0</v>
      </c>
      <c r="H219" s="8">
        <v>0</v>
      </c>
    </row>
    <row r="220" spans="1:8" x14ac:dyDescent="0.25">
      <c r="A220" s="305"/>
      <c r="B220" s="2"/>
      <c r="C220" s="2"/>
      <c r="D220" s="2"/>
      <c r="E220" s="3" t="s">
        <v>35</v>
      </c>
      <c r="F220" s="5">
        <v>123336</v>
      </c>
      <c r="G220" s="7">
        <v>0</v>
      </c>
      <c r="H220" s="7">
        <v>0</v>
      </c>
    </row>
    <row r="221" spans="1:8" x14ac:dyDescent="0.25">
      <c r="A221" s="305"/>
      <c r="B221" s="2"/>
      <c r="C221" s="2"/>
      <c r="D221" s="2"/>
      <c r="E221" s="3" t="s">
        <v>22</v>
      </c>
      <c r="F221" s="5">
        <v>43277</v>
      </c>
      <c r="G221" s="7">
        <v>0</v>
      </c>
      <c r="H221" s="7">
        <v>0</v>
      </c>
    </row>
    <row r="222" spans="1:8" x14ac:dyDescent="0.25">
      <c r="A222" s="306"/>
      <c r="B222" s="2"/>
      <c r="C222" s="2"/>
      <c r="D222" s="2"/>
      <c r="E222" s="3" t="s">
        <v>23</v>
      </c>
      <c r="F222" s="5">
        <v>37917</v>
      </c>
      <c r="G222" s="7">
        <v>0</v>
      </c>
      <c r="H222" s="7">
        <v>0</v>
      </c>
    </row>
    <row r="223" spans="1:8" x14ac:dyDescent="0.25">
      <c r="A223" s="304">
        <v>74</v>
      </c>
      <c r="B223" s="2">
        <v>31</v>
      </c>
      <c r="C223" s="2">
        <v>958</v>
      </c>
      <c r="D223" s="2" t="s">
        <v>96</v>
      </c>
      <c r="E223" s="4" t="s">
        <v>21</v>
      </c>
      <c r="F223" s="6">
        <v>3230040</v>
      </c>
      <c r="G223" s="8">
        <v>0</v>
      </c>
      <c r="H223" s="8">
        <v>0</v>
      </c>
    </row>
    <row r="224" spans="1:8" x14ac:dyDescent="0.25">
      <c r="A224" s="306"/>
      <c r="B224" s="2"/>
      <c r="C224" s="2"/>
      <c r="D224" s="2"/>
      <c r="E224" s="3" t="s">
        <v>35</v>
      </c>
      <c r="F224" s="5">
        <v>3230040</v>
      </c>
      <c r="G224" s="7">
        <v>0</v>
      </c>
      <c r="H224" s="7">
        <v>0</v>
      </c>
    </row>
    <row r="225" spans="1:8" x14ac:dyDescent="0.25">
      <c r="A225" s="304">
        <v>75</v>
      </c>
      <c r="B225" s="2">
        <v>34</v>
      </c>
      <c r="C225" s="2">
        <v>1619</v>
      </c>
      <c r="D225" s="2" t="s">
        <v>97</v>
      </c>
      <c r="E225" s="4" t="s">
        <v>21</v>
      </c>
      <c r="F225" s="6">
        <v>9955439</v>
      </c>
      <c r="G225" s="8">
        <v>0</v>
      </c>
      <c r="H225" s="6">
        <v>3287442</v>
      </c>
    </row>
    <row r="226" spans="1:8" x14ac:dyDescent="0.25">
      <c r="A226" s="305"/>
      <c r="B226" s="2"/>
      <c r="C226" s="2"/>
      <c r="D226" s="2"/>
      <c r="E226" s="3" t="s">
        <v>34</v>
      </c>
      <c r="F226" s="5">
        <v>84065</v>
      </c>
      <c r="G226" s="7">
        <v>0</v>
      </c>
      <c r="H226" s="7">
        <v>0</v>
      </c>
    </row>
    <row r="227" spans="1:8" x14ac:dyDescent="0.25">
      <c r="A227" s="305"/>
      <c r="B227" s="2"/>
      <c r="C227" s="2"/>
      <c r="D227" s="2"/>
      <c r="E227" s="3" t="s">
        <v>22</v>
      </c>
      <c r="F227" s="5">
        <v>1519368</v>
      </c>
      <c r="G227" s="7">
        <v>0</v>
      </c>
      <c r="H227" s="7">
        <v>0</v>
      </c>
    </row>
    <row r="228" spans="1:8" x14ac:dyDescent="0.25">
      <c r="A228" s="306"/>
      <c r="B228" s="2"/>
      <c r="C228" s="2"/>
      <c r="D228" s="2"/>
      <c r="E228" s="3" t="s">
        <v>23</v>
      </c>
      <c r="F228" s="5">
        <v>8352006</v>
      </c>
      <c r="G228" s="7">
        <v>0</v>
      </c>
      <c r="H228" s="5">
        <v>3287442</v>
      </c>
    </row>
    <row r="229" spans="1:8" x14ac:dyDescent="0.25">
      <c r="A229" s="304">
        <v>76</v>
      </c>
      <c r="B229" s="2">
        <v>34</v>
      </c>
      <c r="C229" s="2">
        <v>921</v>
      </c>
      <c r="D229" s="2" t="s">
        <v>98</v>
      </c>
      <c r="E229" s="4" t="s">
        <v>21</v>
      </c>
      <c r="F229" s="6">
        <v>12623253</v>
      </c>
      <c r="G229" s="8">
        <v>0</v>
      </c>
      <c r="H229" s="8">
        <v>0</v>
      </c>
    </row>
    <row r="230" spans="1:8" x14ac:dyDescent="0.25">
      <c r="A230" s="305"/>
      <c r="B230" s="2"/>
      <c r="C230" s="2"/>
      <c r="D230" s="2"/>
      <c r="E230" s="3" t="s">
        <v>34</v>
      </c>
      <c r="F230" s="5">
        <v>10689747</v>
      </c>
      <c r="G230" s="7">
        <v>0</v>
      </c>
      <c r="H230" s="7">
        <v>0</v>
      </c>
    </row>
    <row r="231" spans="1:8" x14ac:dyDescent="0.25">
      <c r="A231" s="305"/>
      <c r="B231" s="2"/>
      <c r="C231" s="2"/>
      <c r="D231" s="2"/>
      <c r="E231" s="3" t="s">
        <v>35</v>
      </c>
      <c r="F231" s="5">
        <v>898906</v>
      </c>
      <c r="G231" s="7">
        <v>0</v>
      </c>
      <c r="H231" s="7">
        <v>0</v>
      </c>
    </row>
    <row r="232" spans="1:8" x14ac:dyDescent="0.25">
      <c r="A232" s="305"/>
      <c r="B232" s="2"/>
      <c r="C232" s="2"/>
      <c r="D232" s="2"/>
      <c r="E232" s="3" t="s">
        <v>22</v>
      </c>
      <c r="F232" s="5">
        <v>1012152</v>
      </c>
      <c r="G232" s="7">
        <v>0</v>
      </c>
      <c r="H232" s="7">
        <v>0</v>
      </c>
    </row>
    <row r="233" spans="1:8" x14ac:dyDescent="0.25">
      <c r="A233" s="306"/>
      <c r="B233" s="2"/>
      <c r="C233" s="2"/>
      <c r="D233" s="2"/>
      <c r="E233" s="3" t="s">
        <v>23</v>
      </c>
      <c r="F233" s="5">
        <v>22448</v>
      </c>
      <c r="G233" s="7">
        <v>0</v>
      </c>
      <c r="H233" s="7">
        <v>0</v>
      </c>
    </row>
    <row r="234" spans="1:8" x14ac:dyDescent="0.25">
      <c r="A234" s="304">
        <v>77</v>
      </c>
      <c r="B234" s="2">
        <v>61</v>
      </c>
      <c r="C234" s="2">
        <v>1503</v>
      </c>
      <c r="D234" s="2" t="s">
        <v>99</v>
      </c>
      <c r="E234" s="4" t="s">
        <v>21</v>
      </c>
      <c r="F234" s="6">
        <v>1924761</v>
      </c>
      <c r="G234" s="8">
        <v>0</v>
      </c>
      <c r="H234" s="6">
        <v>1142802</v>
      </c>
    </row>
    <row r="235" spans="1:8" x14ac:dyDescent="0.25">
      <c r="A235" s="305"/>
      <c r="B235" s="2"/>
      <c r="C235" s="2"/>
      <c r="D235" s="2"/>
      <c r="E235" s="3" t="s">
        <v>22</v>
      </c>
      <c r="F235" s="5">
        <v>436987</v>
      </c>
      <c r="G235" s="7">
        <v>0</v>
      </c>
      <c r="H235" s="7">
        <v>0</v>
      </c>
    </row>
    <row r="236" spans="1:8" x14ac:dyDescent="0.25">
      <c r="A236" s="306"/>
      <c r="B236" s="2"/>
      <c r="C236" s="2"/>
      <c r="D236" s="2"/>
      <c r="E236" s="3" t="s">
        <v>23</v>
      </c>
      <c r="F236" s="5">
        <v>1487774</v>
      </c>
      <c r="G236" s="7">
        <v>0</v>
      </c>
      <c r="H236" s="5">
        <v>1142802</v>
      </c>
    </row>
    <row r="237" spans="1:8" x14ac:dyDescent="0.25">
      <c r="A237" s="304">
        <v>78</v>
      </c>
      <c r="B237" s="2">
        <v>62</v>
      </c>
      <c r="C237" s="2">
        <v>510</v>
      </c>
      <c r="D237" s="2" t="s">
        <v>100</v>
      </c>
      <c r="E237" s="4" t="s">
        <v>21</v>
      </c>
      <c r="F237" s="6">
        <v>1005071</v>
      </c>
      <c r="G237" s="8">
        <v>0</v>
      </c>
      <c r="H237" s="6">
        <v>51913</v>
      </c>
    </row>
    <row r="238" spans="1:8" x14ac:dyDescent="0.25">
      <c r="A238" s="305"/>
      <c r="B238" s="2"/>
      <c r="C238" s="2"/>
      <c r="D238" s="2"/>
      <c r="E238" s="3" t="s">
        <v>35</v>
      </c>
      <c r="F238" s="5">
        <v>945238</v>
      </c>
      <c r="G238" s="7">
        <v>0</v>
      </c>
      <c r="H238" s="7">
        <v>0</v>
      </c>
    </row>
    <row r="239" spans="1:8" x14ac:dyDescent="0.25">
      <c r="A239" s="306"/>
      <c r="B239" s="2"/>
      <c r="C239" s="2"/>
      <c r="D239" s="2"/>
      <c r="E239" s="3" t="s">
        <v>23</v>
      </c>
      <c r="F239" s="5">
        <v>59833</v>
      </c>
      <c r="G239" s="7">
        <v>0</v>
      </c>
      <c r="H239" s="5">
        <v>51913</v>
      </c>
    </row>
    <row r="240" spans="1:8" x14ac:dyDescent="0.25">
      <c r="A240" s="304">
        <v>79</v>
      </c>
      <c r="B240" s="2">
        <v>71</v>
      </c>
      <c r="C240" s="2">
        <v>4001</v>
      </c>
      <c r="D240" s="2" t="s">
        <v>101</v>
      </c>
      <c r="E240" s="4" t="s">
        <v>21</v>
      </c>
      <c r="F240" s="6">
        <v>780790</v>
      </c>
      <c r="G240" s="8">
        <v>0</v>
      </c>
      <c r="H240" s="6">
        <v>2139</v>
      </c>
    </row>
    <row r="241" spans="1:8" x14ac:dyDescent="0.25">
      <c r="A241" s="305"/>
      <c r="B241" s="2"/>
      <c r="C241" s="2"/>
      <c r="D241" s="2"/>
      <c r="E241" s="3" t="s">
        <v>22</v>
      </c>
      <c r="F241" s="5">
        <v>777201</v>
      </c>
      <c r="G241" s="7">
        <v>0</v>
      </c>
      <c r="H241" s="5">
        <v>2139</v>
      </c>
    </row>
    <row r="242" spans="1:8" x14ac:dyDescent="0.25">
      <c r="A242" s="306"/>
      <c r="B242" s="2"/>
      <c r="C242" s="2"/>
      <c r="D242" s="2"/>
      <c r="E242" s="3" t="s">
        <v>23</v>
      </c>
      <c r="F242" s="5">
        <v>3589</v>
      </c>
      <c r="G242" s="7">
        <v>0</v>
      </c>
      <c r="H242" s="7">
        <v>0</v>
      </c>
    </row>
    <row r="243" spans="1:8" x14ac:dyDescent="0.25">
      <c r="A243" s="304">
        <v>80</v>
      </c>
      <c r="B243" s="2">
        <v>71</v>
      </c>
      <c r="C243" s="2">
        <v>965</v>
      </c>
      <c r="D243" s="2" t="s">
        <v>102</v>
      </c>
      <c r="E243" s="4" t="s">
        <v>21</v>
      </c>
      <c r="F243" s="6">
        <v>14591732</v>
      </c>
      <c r="G243" s="8">
        <v>0</v>
      </c>
      <c r="H243" s="6">
        <v>6908192</v>
      </c>
    </row>
    <row r="244" spans="1:8" x14ac:dyDescent="0.25">
      <c r="A244" s="305"/>
      <c r="B244" s="2"/>
      <c r="C244" s="2"/>
      <c r="D244" s="2"/>
      <c r="E244" s="3" t="s">
        <v>22</v>
      </c>
      <c r="F244" s="5">
        <v>4704617</v>
      </c>
      <c r="G244" s="7">
        <v>0</v>
      </c>
      <c r="H244" s="7">
        <v>0</v>
      </c>
    </row>
    <row r="245" spans="1:8" x14ac:dyDescent="0.25">
      <c r="A245" s="306"/>
      <c r="B245" s="2"/>
      <c r="C245" s="2"/>
      <c r="D245" s="2"/>
      <c r="E245" s="3" t="s">
        <v>23</v>
      </c>
      <c r="F245" s="5">
        <v>9887115</v>
      </c>
      <c r="G245" s="7">
        <v>0</v>
      </c>
      <c r="H245" s="5">
        <v>6908192</v>
      </c>
    </row>
    <row r="246" spans="1:8" x14ac:dyDescent="0.25">
      <c r="A246" s="304">
        <v>81</v>
      </c>
      <c r="B246" s="2">
        <v>71</v>
      </c>
      <c r="C246" s="2">
        <v>995</v>
      </c>
      <c r="D246" s="2" t="s">
        <v>103</v>
      </c>
      <c r="E246" s="4" t="s">
        <v>21</v>
      </c>
      <c r="F246" s="6">
        <v>1528070</v>
      </c>
      <c r="G246" s="8">
        <v>0</v>
      </c>
      <c r="H246" s="8">
        <v>0</v>
      </c>
    </row>
    <row r="247" spans="1:8" x14ac:dyDescent="0.25">
      <c r="A247" s="305"/>
      <c r="B247" s="2"/>
      <c r="C247" s="2"/>
      <c r="D247" s="2"/>
      <c r="E247" s="3" t="s">
        <v>22</v>
      </c>
      <c r="F247" s="5">
        <v>1525750</v>
      </c>
      <c r="G247" s="7">
        <v>0</v>
      </c>
      <c r="H247" s="7">
        <v>0</v>
      </c>
    </row>
    <row r="248" spans="1:8" x14ac:dyDescent="0.25">
      <c r="A248" s="306"/>
      <c r="B248" s="2"/>
      <c r="C248" s="2"/>
      <c r="D248" s="2"/>
      <c r="E248" s="3" t="s">
        <v>23</v>
      </c>
      <c r="F248" s="5">
        <v>2320</v>
      </c>
      <c r="G248" s="7">
        <v>0</v>
      </c>
      <c r="H248" s="7">
        <v>0</v>
      </c>
    </row>
    <row r="249" spans="1:8" x14ac:dyDescent="0.25">
      <c r="A249" s="304">
        <v>82</v>
      </c>
      <c r="B249" s="2">
        <v>75</v>
      </c>
      <c r="C249" s="2">
        <v>144</v>
      </c>
      <c r="D249" s="2" t="s">
        <v>104</v>
      </c>
      <c r="E249" s="4" t="s">
        <v>21</v>
      </c>
      <c r="F249" s="6">
        <v>7711194</v>
      </c>
      <c r="G249" s="8">
        <v>0</v>
      </c>
      <c r="H249" s="6">
        <v>28599</v>
      </c>
    </row>
    <row r="250" spans="1:8" x14ac:dyDescent="0.25">
      <c r="A250" s="305"/>
      <c r="B250" s="2"/>
      <c r="C250" s="2"/>
      <c r="D250" s="2"/>
      <c r="E250" s="3" t="s">
        <v>34</v>
      </c>
      <c r="F250" s="5">
        <v>7664745</v>
      </c>
      <c r="G250" s="7">
        <v>0</v>
      </c>
      <c r="H250" s="7">
        <v>0</v>
      </c>
    </row>
    <row r="251" spans="1:8" x14ac:dyDescent="0.25">
      <c r="A251" s="306"/>
      <c r="B251" s="2"/>
      <c r="C251" s="2"/>
      <c r="D251" s="2"/>
      <c r="E251" s="3" t="s">
        <v>23</v>
      </c>
      <c r="F251" s="5">
        <v>46449</v>
      </c>
      <c r="G251" s="7">
        <v>0</v>
      </c>
      <c r="H251" s="5">
        <v>28599</v>
      </c>
    </row>
    <row r="252" spans="1:8" x14ac:dyDescent="0.25">
      <c r="A252" s="304">
        <v>83</v>
      </c>
      <c r="B252" s="2">
        <v>75</v>
      </c>
      <c r="C252" s="2">
        <v>146</v>
      </c>
      <c r="D252" s="2" t="s">
        <v>105</v>
      </c>
      <c r="E252" s="4" t="s">
        <v>21</v>
      </c>
      <c r="F252" s="6">
        <v>4805904</v>
      </c>
      <c r="G252" s="8">
        <v>0</v>
      </c>
      <c r="H252" s="8">
        <v>31</v>
      </c>
    </row>
    <row r="253" spans="1:8" x14ac:dyDescent="0.25">
      <c r="A253" s="305"/>
      <c r="B253" s="2"/>
      <c r="C253" s="2"/>
      <c r="D253" s="2"/>
      <c r="E253" s="3" t="s">
        <v>34</v>
      </c>
      <c r="F253" s="5">
        <v>4095447</v>
      </c>
      <c r="G253" s="7">
        <v>0</v>
      </c>
      <c r="H253" s="7">
        <v>0</v>
      </c>
    </row>
    <row r="254" spans="1:8" x14ac:dyDescent="0.25">
      <c r="A254" s="305"/>
      <c r="B254" s="2"/>
      <c r="C254" s="2"/>
      <c r="D254" s="2"/>
      <c r="E254" s="3" t="s">
        <v>35</v>
      </c>
      <c r="F254" s="5">
        <v>129240</v>
      </c>
      <c r="G254" s="7">
        <v>0</v>
      </c>
      <c r="H254" s="7">
        <v>0</v>
      </c>
    </row>
    <row r="255" spans="1:8" x14ac:dyDescent="0.25">
      <c r="A255" s="305"/>
      <c r="B255" s="2"/>
      <c r="C255" s="2"/>
      <c r="D255" s="2"/>
      <c r="E255" s="3" t="s">
        <v>22</v>
      </c>
      <c r="F255" s="5">
        <v>559834</v>
      </c>
      <c r="G255" s="7">
        <v>0</v>
      </c>
      <c r="H255" s="7">
        <v>0</v>
      </c>
    </row>
    <row r="256" spans="1:8" x14ac:dyDescent="0.25">
      <c r="A256" s="306"/>
      <c r="B256" s="2"/>
      <c r="C256" s="2"/>
      <c r="D256" s="2"/>
      <c r="E256" s="3" t="s">
        <v>23</v>
      </c>
      <c r="F256" s="5">
        <v>21383</v>
      </c>
      <c r="G256" s="7">
        <v>0</v>
      </c>
      <c r="H256" s="7">
        <v>31</v>
      </c>
    </row>
    <row r="257" spans="1:8" x14ac:dyDescent="0.25">
      <c r="A257" s="304">
        <v>84</v>
      </c>
      <c r="B257" s="2">
        <v>75</v>
      </c>
      <c r="C257" s="2">
        <v>4000</v>
      </c>
      <c r="D257" s="2" t="s">
        <v>106</v>
      </c>
      <c r="E257" s="4" t="s">
        <v>21</v>
      </c>
      <c r="F257" s="6">
        <v>723825</v>
      </c>
      <c r="G257" s="8">
        <v>0</v>
      </c>
      <c r="H257" s="8">
        <v>0</v>
      </c>
    </row>
    <row r="258" spans="1:8" x14ac:dyDescent="0.25">
      <c r="A258" s="305"/>
      <c r="B258" s="2"/>
      <c r="C258" s="2"/>
      <c r="D258" s="2"/>
      <c r="E258" s="3" t="s">
        <v>34</v>
      </c>
      <c r="F258" s="5">
        <v>646860</v>
      </c>
      <c r="G258" s="7">
        <v>0</v>
      </c>
      <c r="H258" s="7">
        <v>0</v>
      </c>
    </row>
    <row r="259" spans="1:8" x14ac:dyDescent="0.25">
      <c r="A259" s="306"/>
      <c r="B259" s="2"/>
      <c r="C259" s="2"/>
      <c r="D259" s="2"/>
      <c r="E259" s="3" t="s">
        <v>22</v>
      </c>
      <c r="F259" s="5">
        <v>76965</v>
      </c>
      <c r="G259" s="7">
        <v>0</v>
      </c>
      <c r="H259" s="7">
        <v>0</v>
      </c>
    </row>
    <row r="260" spans="1:8" x14ac:dyDescent="0.25">
      <c r="A260" s="304">
        <v>85</v>
      </c>
      <c r="B260" s="2">
        <v>87</v>
      </c>
      <c r="C260" s="2">
        <v>933</v>
      </c>
      <c r="D260" s="2" t="s">
        <v>108</v>
      </c>
      <c r="E260" s="4" t="s">
        <v>21</v>
      </c>
      <c r="F260" s="6">
        <v>215342</v>
      </c>
      <c r="G260" s="8">
        <v>0</v>
      </c>
      <c r="H260" s="8">
        <v>0</v>
      </c>
    </row>
    <row r="261" spans="1:8" x14ac:dyDescent="0.25">
      <c r="A261" s="306"/>
      <c r="B261" s="2"/>
      <c r="C261" s="2"/>
      <c r="D261" s="2"/>
      <c r="E261" s="3" t="s">
        <v>22</v>
      </c>
      <c r="F261" s="5">
        <v>215342</v>
      </c>
      <c r="G261" s="7">
        <v>0</v>
      </c>
      <c r="H261" s="7">
        <v>0</v>
      </c>
    </row>
    <row r="262" spans="1:8" s="80" customFormat="1" ht="31.5" x14ac:dyDescent="0.25">
      <c r="A262" s="327">
        <v>86</v>
      </c>
      <c r="B262" s="62">
        <v>31</v>
      </c>
      <c r="C262" s="62" t="s">
        <v>110</v>
      </c>
      <c r="D262" s="57" t="s">
        <v>111</v>
      </c>
      <c r="E262" s="12" t="s">
        <v>21</v>
      </c>
      <c r="F262" s="13">
        <f>F267+F266+F265+F264+F263</f>
        <v>688906047</v>
      </c>
      <c r="G262" s="13">
        <f t="shared" ref="G262:H262" si="0">G267+G266+G265+G264</f>
        <v>6060</v>
      </c>
      <c r="H262" s="13">
        <f t="shared" si="0"/>
        <v>120346836</v>
      </c>
    </row>
    <row r="263" spans="1:8" s="129" customFormat="1" ht="15.75" x14ac:dyDescent="0.25">
      <c r="A263" s="328"/>
      <c r="B263" s="62"/>
      <c r="C263" s="62"/>
      <c r="D263" s="57"/>
      <c r="E263" s="15" t="s">
        <v>131</v>
      </c>
      <c r="F263" s="16">
        <v>1188006</v>
      </c>
      <c r="G263" s="13"/>
      <c r="H263" s="13"/>
    </row>
    <row r="264" spans="1:8" s="80" customFormat="1" ht="15.75" x14ac:dyDescent="0.25">
      <c r="A264" s="328"/>
      <c r="B264" s="62"/>
      <c r="C264" s="62"/>
      <c r="D264" s="57"/>
      <c r="E264" s="15" t="s">
        <v>34</v>
      </c>
      <c r="F264" s="16">
        <f>373766334-F263</f>
        <v>372578328</v>
      </c>
      <c r="G264" s="16">
        <v>2690</v>
      </c>
      <c r="H264" s="16">
        <v>674990</v>
      </c>
    </row>
    <row r="265" spans="1:8" s="80" customFormat="1" ht="15.75" x14ac:dyDescent="0.25">
      <c r="A265" s="328"/>
      <c r="B265" s="62"/>
      <c r="C265" s="62"/>
      <c r="D265" s="57"/>
      <c r="E265" s="15" t="s">
        <v>35</v>
      </c>
      <c r="F265" s="16">
        <v>45859558</v>
      </c>
      <c r="G265" s="16">
        <v>2491</v>
      </c>
      <c r="H265" s="16">
        <v>156680</v>
      </c>
    </row>
    <row r="266" spans="1:8" s="80" customFormat="1" ht="15.75" x14ac:dyDescent="0.25">
      <c r="A266" s="328"/>
      <c r="B266" s="62"/>
      <c r="C266" s="62"/>
      <c r="D266" s="57"/>
      <c r="E266" s="15" t="s">
        <v>22</v>
      </c>
      <c r="F266" s="16">
        <v>126651828</v>
      </c>
      <c r="G266" s="16">
        <v>804</v>
      </c>
      <c r="H266" s="16">
        <v>9138916</v>
      </c>
    </row>
    <row r="267" spans="1:8" s="80" customFormat="1" ht="15.75" x14ac:dyDescent="0.25">
      <c r="A267" s="329"/>
      <c r="B267" s="62"/>
      <c r="C267" s="62"/>
      <c r="D267" s="57"/>
      <c r="E267" s="15" t="s">
        <v>23</v>
      </c>
      <c r="F267" s="16">
        <v>142628327</v>
      </c>
      <c r="G267" s="16">
        <v>75</v>
      </c>
      <c r="H267" s="16">
        <v>110376250</v>
      </c>
    </row>
    <row r="268" spans="1:8" s="80" customFormat="1" ht="15.75" x14ac:dyDescent="0.25">
      <c r="A268" s="327">
        <v>87</v>
      </c>
      <c r="B268" s="62">
        <v>31</v>
      </c>
      <c r="C268" s="62">
        <v>2363</v>
      </c>
      <c r="D268" s="57" t="s">
        <v>112</v>
      </c>
      <c r="E268" s="12" t="s">
        <v>21</v>
      </c>
      <c r="F268" s="13">
        <f>F271+F270+F269</f>
        <v>87371489</v>
      </c>
      <c r="G268" s="13">
        <f t="shared" ref="G268:H268" si="1">G271+G270+G269</f>
        <v>3</v>
      </c>
      <c r="H268" s="13">
        <f t="shared" si="1"/>
        <v>34765664</v>
      </c>
    </row>
    <row r="269" spans="1:8" s="80" customFormat="1" ht="15.75" x14ac:dyDescent="0.25">
      <c r="A269" s="328"/>
      <c r="B269" s="62"/>
      <c r="C269" s="62"/>
      <c r="D269" s="57"/>
      <c r="E269" s="15" t="s">
        <v>35</v>
      </c>
      <c r="F269" s="16">
        <v>6933550</v>
      </c>
      <c r="G269" s="16">
        <v>3</v>
      </c>
      <c r="H269" s="16"/>
    </row>
    <row r="270" spans="1:8" s="80" customFormat="1" ht="15.75" x14ac:dyDescent="0.25">
      <c r="A270" s="328"/>
      <c r="B270" s="62"/>
      <c r="C270" s="62"/>
      <c r="D270" s="11"/>
      <c r="E270" s="15" t="s">
        <v>22</v>
      </c>
      <c r="F270" s="16">
        <v>31454226</v>
      </c>
      <c r="G270" s="16"/>
      <c r="H270" s="16"/>
    </row>
    <row r="271" spans="1:8" s="80" customFormat="1" ht="15.75" x14ac:dyDescent="0.25">
      <c r="A271" s="328"/>
      <c r="B271" s="63"/>
      <c r="C271" s="63"/>
      <c r="D271" s="11"/>
      <c r="E271" s="15" t="s">
        <v>23</v>
      </c>
      <c r="F271" s="16">
        <v>48983713</v>
      </c>
      <c r="G271" s="16"/>
      <c r="H271" s="16">
        <v>34765664</v>
      </c>
    </row>
    <row r="272" spans="1:8" s="80" customFormat="1" ht="15.75" customHeight="1" x14ac:dyDescent="0.25">
      <c r="A272" s="322"/>
      <c r="B272" s="64"/>
      <c r="C272" s="65"/>
      <c r="D272" s="19" t="s">
        <v>109</v>
      </c>
      <c r="E272" s="12" t="s">
        <v>21</v>
      </c>
      <c r="F272" s="13">
        <f>F274+F275+F276+F277+F273</f>
        <v>1028063979</v>
      </c>
      <c r="G272" s="13">
        <f>G274+G275+G276+G277+G273</f>
        <v>25236</v>
      </c>
      <c r="H272" s="13">
        <f>H274+H275+H276+H277</f>
        <v>215643852</v>
      </c>
    </row>
    <row r="273" spans="1:8" s="129" customFormat="1" ht="15.75" customHeight="1" x14ac:dyDescent="0.25">
      <c r="A273" s="323"/>
      <c r="B273" s="64"/>
      <c r="C273" s="65"/>
      <c r="D273" s="19"/>
      <c r="E273" s="15" t="s">
        <v>131</v>
      </c>
      <c r="F273" s="16">
        <v>1188006</v>
      </c>
      <c r="G273" s="16">
        <v>2491</v>
      </c>
      <c r="H273" s="13"/>
    </row>
    <row r="274" spans="1:8" s="80" customFormat="1" ht="15.75" x14ac:dyDescent="0.25">
      <c r="A274" s="323"/>
      <c r="B274" s="64"/>
      <c r="C274" s="64"/>
      <c r="D274" s="18"/>
      <c r="E274" s="15" t="s">
        <v>34</v>
      </c>
      <c r="F274" s="16">
        <f>F36+F44+F54+F62+F65+F69+F91+F102+F117+F122+F132+F139+F144+F151+F182+F193+F213+F226+F230+F250+F253+F258+F264</f>
        <v>444305717</v>
      </c>
      <c r="G274" s="16">
        <f>G91+G182+G264</f>
        <v>9927</v>
      </c>
      <c r="H274" s="16">
        <f>H264</f>
        <v>674990</v>
      </c>
    </row>
    <row r="275" spans="1:8" s="80" customFormat="1" ht="15.75" x14ac:dyDescent="0.25">
      <c r="A275" s="323"/>
      <c r="B275" s="64"/>
      <c r="C275" s="64"/>
      <c r="D275" s="18"/>
      <c r="E275" s="15" t="s">
        <v>35</v>
      </c>
      <c r="F275" s="16">
        <f>F37+F48+F71+F113+F118+F126+F140+F152+F159+F188+F194+F220+F224+F231+F238+F254+F265+F269</f>
        <v>75273578</v>
      </c>
      <c r="G275" s="16">
        <f>G265+G269</f>
        <v>2494</v>
      </c>
      <c r="H275" s="16">
        <f>H37+H265</f>
        <v>204220</v>
      </c>
    </row>
    <row r="276" spans="1:8" s="80" customFormat="1" ht="15.75" x14ac:dyDescent="0.25">
      <c r="A276" s="323"/>
      <c r="B276" s="64"/>
      <c r="C276" s="64"/>
      <c r="D276" s="18"/>
      <c r="E276" s="15" t="s">
        <v>22</v>
      </c>
      <c r="F276" s="16">
        <f>F10+F15+F18+F20+F23+F25+F28+F31+F34+F38+F41+F45+F49+F51+F55+F57+F60+F63+F66+F72+F75+F78+F80+F83+F86+F88+F92+F94+F96+F98+F100+F103+F108+F110+F114+F119+F123+F129+F133+F136+F141+F145+F148+F153+F156+F160+F163+F166+F168+F170+F173+F176+F179+F183+F185+F190+F195+F198+F200+F203+F205+F208+F211+F217+F221+F227+F232+F235+F241+F244+F247+F255+F259+F261+F266+F270</f>
        <v>229053793</v>
      </c>
      <c r="G276" s="16">
        <f>G83+G183+G266</f>
        <v>2762</v>
      </c>
      <c r="H276" s="16">
        <f>H15+H23+H38+H103+H241+H266</f>
        <v>10314844</v>
      </c>
    </row>
    <row r="277" spans="1:8" s="80" customFormat="1" ht="15.75" x14ac:dyDescent="0.25">
      <c r="A277" s="324"/>
      <c r="B277" s="64"/>
      <c r="C277" s="64"/>
      <c r="D277" s="18"/>
      <c r="E277" s="15" t="s">
        <v>23</v>
      </c>
      <c r="F277" s="16">
        <f>F11+F13+F16+F21+F26+F29+F32+F39+F42+F46+F52+F58+F67+F73+F76+F81+F84+F89+F104+F106+F111+F115+F120+F124+F127+F130+F134+F137+F142+F146+F149+F154+F157+F161+F164+F171+F174+F177+F180+F186+F191+F196+F201+F206+F209+F215+F218+F222+F228+F233+F236+F239+F242+F245+F248+F251+F256+F267+F271</f>
        <v>278242885</v>
      </c>
      <c r="G277" s="16">
        <f>G84+G267</f>
        <v>7562</v>
      </c>
      <c r="H277" s="16">
        <f>H11+H16+H26+H32+H39+H46+H52+H67+H84+H104+H130+H134+H137+H142+H146+H149+H157+H161+H164+H171+H180+H191+H201+H228+H236+H239+H245+H251+H267+H271</f>
        <v>204449798</v>
      </c>
    </row>
  </sheetData>
  <autoFilter ref="E1:E277"/>
  <mergeCells count="90">
    <mergeCell ref="A2:H2"/>
    <mergeCell ref="A3:H3"/>
    <mergeCell ref="A4:H4"/>
    <mergeCell ref="A9:A11"/>
    <mergeCell ref="A12:A13"/>
    <mergeCell ref="A14:A16"/>
    <mergeCell ref="A17:A18"/>
    <mergeCell ref="A19:A21"/>
    <mergeCell ref="A22:A23"/>
    <mergeCell ref="A24:A26"/>
    <mergeCell ref="A27:A29"/>
    <mergeCell ref="A30:A32"/>
    <mergeCell ref="A33:A34"/>
    <mergeCell ref="A35:A39"/>
    <mergeCell ref="A40:A42"/>
    <mergeCell ref="A43:A46"/>
    <mergeCell ref="A79:A81"/>
    <mergeCell ref="A47:A49"/>
    <mergeCell ref="A50:A52"/>
    <mergeCell ref="A53:A55"/>
    <mergeCell ref="A56:A58"/>
    <mergeCell ref="A59:A60"/>
    <mergeCell ref="A61:A63"/>
    <mergeCell ref="A64:A67"/>
    <mergeCell ref="A68:A69"/>
    <mergeCell ref="A70:A73"/>
    <mergeCell ref="A74:A76"/>
    <mergeCell ref="A77:A78"/>
    <mergeCell ref="A109:A111"/>
    <mergeCell ref="A82:A84"/>
    <mergeCell ref="A85:A86"/>
    <mergeCell ref="A87:A89"/>
    <mergeCell ref="A90:A92"/>
    <mergeCell ref="A93:A94"/>
    <mergeCell ref="A95:A96"/>
    <mergeCell ref="A97:A98"/>
    <mergeCell ref="A99:A100"/>
    <mergeCell ref="A101:A104"/>
    <mergeCell ref="A105:A106"/>
    <mergeCell ref="A107:A108"/>
    <mergeCell ref="A155:A157"/>
    <mergeCell ref="A112:A115"/>
    <mergeCell ref="A116:A120"/>
    <mergeCell ref="A121:A124"/>
    <mergeCell ref="A125:A127"/>
    <mergeCell ref="A128:A130"/>
    <mergeCell ref="A131:A134"/>
    <mergeCell ref="A135:A137"/>
    <mergeCell ref="A138:A142"/>
    <mergeCell ref="A143:A146"/>
    <mergeCell ref="A147:A149"/>
    <mergeCell ref="A150:A154"/>
    <mergeCell ref="A189:A191"/>
    <mergeCell ref="A158:A161"/>
    <mergeCell ref="A162:A164"/>
    <mergeCell ref="A165:A166"/>
    <mergeCell ref="A167:A168"/>
    <mergeCell ref="A169:A171"/>
    <mergeCell ref="A172:A174"/>
    <mergeCell ref="A175:A177"/>
    <mergeCell ref="A178:A180"/>
    <mergeCell ref="A181:A183"/>
    <mergeCell ref="A184:A186"/>
    <mergeCell ref="A187:A188"/>
    <mergeCell ref="A192:A196"/>
    <mergeCell ref="A197:A198"/>
    <mergeCell ref="A199:A201"/>
    <mergeCell ref="A202:A203"/>
    <mergeCell ref="A204:A206"/>
    <mergeCell ref="A237:A239"/>
    <mergeCell ref="A207:A209"/>
    <mergeCell ref="A210:A211"/>
    <mergeCell ref="A212:A213"/>
    <mergeCell ref="A214:A215"/>
    <mergeCell ref="A216:A218"/>
    <mergeCell ref="A219:A222"/>
    <mergeCell ref="A223:A224"/>
    <mergeCell ref="A225:A228"/>
    <mergeCell ref="A229:A233"/>
    <mergeCell ref="A234:A236"/>
    <mergeCell ref="A262:A267"/>
    <mergeCell ref="A268:A271"/>
    <mergeCell ref="A272:A277"/>
    <mergeCell ref="A260:A261"/>
    <mergeCell ref="A240:A242"/>
    <mergeCell ref="A243:A245"/>
    <mergeCell ref="A246:A248"/>
    <mergeCell ref="A249:A251"/>
    <mergeCell ref="A252:A256"/>
    <mergeCell ref="A257:A259"/>
  </mergeCells>
  <pageMargins left="3.937007874015748E-2" right="3.937007874015748E-2" top="3.937007874015748E-2" bottom="3.937007874015748E-2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workbookViewId="0">
      <selection activeCell="E224" sqref="E224"/>
    </sheetView>
  </sheetViews>
  <sheetFormatPr defaultRowHeight="15" x14ac:dyDescent="0.25"/>
  <cols>
    <col min="1" max="1" width="6.85546875" style="85" customWidth="1"/>
    <col min="2" max="2" width="8" style="85" customWidth="1"/>
    <col min="3" max="3" width="12.28515625" style="85" bestFit="1" customWidth="1"/>
    <col min="4" max="4" width="36.5703125" style="85" bestFit="1" customWidth="1"/>
    <col min="5" max="5" width="16.5703125" style="85" bestFit="1" customWidth="1"/>
    <col min="6" max="6" width="14.28515625" style="85" bestFit="1" customWidth="1"/>
    <col min="7" max="7" width="14.85546875" style="85" bestFit="1" customWidth="1"/>
    <col min="8" max="8" width="22.140625" style="85" bestFit="1" customWidth="1"/>
    <col min="9" max="16384" width="9.140625" style="85"/>
  </cols>
  <sheetData>
    <row r="1" spans="1:8" x14ac:dyDescent="0.25">
      <c r="A1" s="81"/>
    </row>
    <row r="2" spans="1:8" x14ac:dyDescent="0.25">
      <c r="A2" s="81"/>
    </row>
    <row r="3" spans="1:8" ht="18" customHeight="1" x14ac:dyDescent="0.3">
      <c r="A3" s="307" t="s">
        <v>0</v>
      </c>
      <c r="B3" s="308"/>
      <c r="C3" s="308"/>
      <c r="D3" s="308"/>
      <c r="E3" s="308"/>
      <c r="F3" s="308"/>
      <c r="G3" s="308"/>
      <c r="H3" s="308"/>
    </row>
    <row r="4" spans="1:8" ht="18" customHeight="1" x14ac:dyDescent="0.3">
      <c r="A4" s="307" t="s">
        <v>1</v>
      </c>
      <c r="B4" s="308"/>
      <c r="C4" s="308"/>
      <c r="D4" s="308"/>
      <c r="E4" s="308"/>
      <c r="F4" s="308"/>
      <c r="G4" s="308"/>
      <c r="H4" s="308"/>
    </row>
    <row r="5" spans="1:8" ht="18" customHeight="1" x14ac:dyDescent="0.3">
      <c r="A5" s="307" t="s">
        <v>127</v>
      </c>
      <c r="B5" s="308"/>
      <c r="C5" s="308"/>
      <c r="D5" s="308"/>
      <c r="E5" s="308"/>
      <c r="F5" s="308"/>
      <c r="G5" s="308"/>
      <c r="H5" s="308"/>
    </row>
    <row r="6" spans="1:8" x14ac:dyDescent="0.25">
      <c r="A6" s="81"/>
    </row>
    <row r="7" spans="1:8" x14ac:dyDescent="0.25">
      <c r="A7" s="81"/>
    </row>
    <row r="8" spans="1:8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</row>
    <row r="9" spans="1:8" x14ac:dyDescent="0.25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17</v>
      </c>
      <c r="H9" s="1" t="s">
        <v>18</v>
      </c>
    </row>
    <row r="10" spans="1:8" ht="45" x14ac:dyDescent="0.25">
      <c r="A10" s="304">
        <v>1</v>
      </c>
      <c r="B10" s="2">
        <v>11</v>
      </c>
      <c r="C10" s="2">
        <v>2303</v>
      </c>
      <c r="D10" s="48" t="s">
        <v>20</v>
      </c>
      <c r="E10" s="4" t="s">
        <v>21</v>
      </c>
      <c r="F10" s="6">
        <v>1636487</v>
      </c>
      <c r="G10" s="8">
        <v>0</v>
      </c>
      <c r="H10" s="6">
        <v>24608</v>
      </c>
    </row>
    <row r="11" spans="1:8" x14ac:dyDescent="0.25">
      <c r="A11" s="305"/>
      <c r="B11" s="2"/>
      <c r="C11" s="2"/>
      <c r="D11" s="48"/>
      <c r="E11" s="3" t="s">
        <v>22</v>
      </c>
      <c r="F11" s="5">
        <v>1481152</v>
      </c>
      <c r="G11" s="7">
        <v>0</v>
      </c>
      <c r="H11" s="7">
        <v>0</v>
      </c>
    </row>
    <row r="12" spans="1:8" x14ac:dyDescent="0.25">
      <c r="A12" s="306"/>
      <c r="B12" s="2"/>
      <c r="C12" s="2"/>
      <c r="D12" s="48"/>
      <c r="E12" s="3" t="s">
        <v>23</v>
      </c>
      <c r="F12" s="5">
        <v>155335</v>
      </c>
      <c r="G12" s="7">
        <v>0</v>
      </c>
      <c r="H12" s="5">
        <v>24608</v>
      </c>
    </row>
    <row r="13" spans="1:8" x14ac:dyDescent="0.25">
      <c r="A13" s="304">
        <v>2</v>
      </c>
      <c r="B13" s="2">
        <v>11</v>
      </c>
      <c r="C13" s="2">
        <v>4291</v>
      </c>
      <c r="D13" s="48" t="s">
        <v>24</v>
      </c>
      <c r="E13" s="4" t="s">
        <v>21</v>
      </c>
      <c r="F13" s="6">
        <v>12515</v>
      </c>
      <c r="G13" s="8">
        <v>0</v>
      </c>
      <c r="H13" s="8">
        <v>0</v>
      </c>
    </row>
    <row r="14" spans="1:8" x14ac:dyDescent="0.25">
      <c r="A14" s="306"/>
      <c r="B14" s="2"/>
      <c r="C14" s="2"/>
      <c r="D14" s="48"/>
      <c r="E14" s="3" t="s">
        <v>23</v>
      </c>
      <c r="F14" s="5">
        <v>12515</v>
      </c>
      <c r="G14" s="7">
        <v>0</v>
      </c>
      <c r="H14" s="7">
        <v>0</v>
      </c>
    </row>
    <row r="15" spans="1:8" ht="30" x14ac:dyDescent="0.25">
      <c r="A15" s="304">
        <v>3</v>
      </c>
      <c r="B15" s="2">
        <v>13</v>
      </c>
      <c r="C15" s="2">
        <v>4279</v>
      </c>
      <c r="D15" s="48" t="s">
        <v>25</v>
      </c>
      <c r="E15" s="4" t="s">
        <v>21</v>
      </c>
      <c r="F15" s="6">
        <v>4631556</v>
      </c>
      <c r="G15" s="8">
        <v>0</v>
      </c>
      <c r="H15" s="6">
        <v>1985675</v>
      </c>
    </row>
    <row r="16" spans="1:8" x14ac:dyDescent="0.25">
      <c r="A16" s="305"/>
      <c r="B16" s="2"/>
      <c r="C16" s="2"/>
      <c r="D16" s="48"/>
      <c r="E16" s="3" t="s">
        <v>22</v>
      </c>
      <c r="F16" s="5">
        <v>1986147</v>
      </c>
      <c r="G16" s="7">
        <v>0</v>
      </c>
      <c r="H16" s="5">
        <v>567379</v>
      </c>
    </row>
    <row r="17" spans="1:8" x14ac:dyDescent="0.25">
      <c r="A17" s="306"/>
      <c r="B17" s="2"/>
      <c r="C17" s="2"/>
      <c r="D17" s="48"/>
      <c r="E17" s="3" t="s">
        <v>23</v>
      </c>
      <c r="F17" s="5">
        <v>2645409</v>
      </c>
      <c r="G17" s="7">
        <v>0</v>
      </c>
      <c r="H17" s="5">
        <v>1418296</v>
      </c>
    </row>
    <row r="18" spans="1:8" x14ac:dyDescent="0.25">
      <c r="A18" s="304">
        <v>4</v>
      </c>
      <c r="B18" s="2">
        <v>13</v>
      </c>
      <c r="C18" s="2">
        <v>4280</v>
      </c>
      <c r="D18" s="48" t="s">
        <v>26</v>
      </c>
      <c r="E18" s="4" t="s">
        <v>21</v>
      </c>
      <c r="F18" s="6">
        <v>56565</v>
      </c>
      <c r="G18" s="8">
        <v>0</v>
      </c>
      <c r="H18" s="8">
        <v>0</v>
      </c>
    </row>
    <row r="19" spans="1:8" x14ac:dyDescent="0.25">
      <c r="A19" s="306"/>
      <c r="B19" s="2"/>
      <c r="C19" s="2"/>
      <c r="D19" s="48"/>
      <c r="E19" s="3" t="s">
        <v>22</v>
      </c>
      <c r="F19" s="5">
        <v>56565</v>
      </c>
      <c r="G19" s="7">
        <v>0</v>
      </c>
      <c r="H19" s="7">
        <v>0</v>
      </c>
    </row>
    <row r="20" spans="1:8" x14ac:dyDescent="0.25">
      <c r="A20" s="304">
        <v>5</v>
      </c>
      <c r="B20" s="2">
        <v>13</v>
      </c>
      <c r="C20" s="2">
        <v>4281</v>
      </c>
      <c r="D20" s="48" t="s">
        <v>27</v>
      </c>
      <c r="E20" s="4" t="s">
        <v>21</v>
      </c>
      <c r="F20" s="6">
        <v>165859</v>
      </c>
      <c r="G20" s="8">
        <v>0</v>
      </c>
      <c r="H20" s="8">
        <v>0</v>
      </c>
    </row>
    <row r="21" spans="1:8" x14ac:dyDescent="0.25">
      <c r="A21" s="305"/>
      <c r="B21" s="2"/>
      <c r="C21" s="2"/>
      <c r="D21" s="48"/>
      <c r="E21" s="3" t="s">
        <v>22</v>
      </c>
      <c r="F21" s="5">
        <v>105576</v>
      </c>
      <c r="G21" s="7">
        <v>0</v>
      </c>
      <c r="H21" s="7">
        <v>0</v>
      </c>
    </row>
    <row r="22" spans="1:8" x14ac:dyDescent="0.25">
      <c r="A22" s="306"/>
      <c r="B22" s="2"/>
      <c r="C22" s="2"/>
      <c r="D22" s="48"/>
      <c r="E22" s="3" t="s">
        <v>23</v>
      </c>
      <c r="F22" s="5">
        <v>60283</v>
      </c>
      <c r="G22" s="7">
        <v>0</v>
      </c>
      <c r="H22" s="7">
        <v>0</v>
      </c>
    </row>
    <row r="23" spans="1:8" x14ac:dyDescent="0.25">
      <c r="A23" s="304">
        <v>6</v>
      </c>
      <c r="B23" s="2">
        <v>13</v>
      </c>
      <c r="C23" s="2">
        <v>4282</v>
      </c>
      <c r="D23" s="48" t="s">
        <v>28</v>
      </c>
      <c r="E23" s="4" t="s">
        <v>21</v>
      </c>
      <c r="F23" s="6">
        <v>395927</v>
      </c>
      <c r="G23" s="8">
        <v>0</v>
      </c>
      <c r="H23" s="6">
        <v>375099</v>
      </c>
    </row>
    <row r="24" spans="1:8" x14ac:dyDescent="0.25">
      <c r="A24" s="306"/>
      <c r="B24" s="2"/>
      <c r="C24" s="2"/>
      <c r="D24" s="48"/>
      <c r="E24" s="3" t="s">
        <v>22</v>
      </c>
      <c r="F24" s="5">
        <v>395927</v>
      </c>
      <c r="G24" s="7">
        <v>0</v>
      </c>
      <c r="H24" s="5">
        <v>375099</v>
      </c>
    </row>
    <row r="25" spans="1:8" ht="30" x14ac:dyDescent="0.25">
      <c r="A25" s="304">
        <v>7</v>
      </c>
      <c r="B25" s="2">
        <v>13</v>
      </c>
      <c r="C25" s="2">
        <v>4283</v>
      </c>
      <c r="D25" s="48" t="s">
        <v>122</v>
      </c>
      <c r="E25" s="4" t="s">
        <v>21</v>
      </c>
      <c r="F25" s="6">
        <v>90891</v>
      </c>
      <c r="G25" s="8">
        <v>0</v>
      </c>
      <c r="H25" s="6">
        <v>81291</v>
      </c>
    </row>
    <row r="26" spans="1:8" x14ac:dyDescent="0.25">
      <c r="A26" s="305"/>
      <c r="B26" s="2"/>
      <c r="C26" s="2"/>
      <c r="D26" s="48"/>
      <c r="E26" s="3" t="s">
        <v>22</v>
      </c>
      <c r="F26" s="5">
        <v>9600</v>
      </c>
      <c r="G26" s="7">
        <v>0</v>
      </c>
      <c r="H26" s="7">
        <v>0</v>
      </c>
    </row>
    <row r="27" spans="1:8" x14ac:dyDescent="0.25">
      <c r="A27" s="306"/>
      <c r="B27" s="2"/>
      <c r="C27" s="2"/>
      <c r="D27" s="48"/>
      <c r="E27" s="3" t="s">
        <v>23</v>
      </c>
      <c r="F27" s="5">
        <v>81291</v>
      </c>
      <c r="G27" s="7">
        <v>0</v>
      </c>
      <c r="H27" s="5">
        <v>81291</v>
      </c>
    </row>
    <row r="28" spans="1:8" x14ac:dyDescent="0.25">
      <c r="A28" s="304">
        <v>8</v>
      </c>
      <c r="B28" s="2">
        <v>14</v>
      </c>
      <c r="C28" s="2">
        <v>4269</v>
      </c>
      <c r="D28" s="48" t="s">
        <v>30</v>
      </c>
      <c r="E28" s="4" t="s">
        <v>21</v>
      </c>
      <c r="F28" s="6">
        <v>1545123</v>
      </c>
      <c r="G28" s="8">
        <v>0</v>
      </c>
      <c r="H28" s="8">
        <v>0</v>
      </c>
    </row>
    <row r="29" spans="1:8" x14ac:dyDescent="0.25">
      <c r="A29" s="305"/>
      <c r="B29" s="2"/>
      <c r="C29" s="2"/>
      <c r="D29" s="48"/>
      <c r="E29" s="3" t="s">
        <v>22</v>
      </c>
      <c r="F29" s="5">
        <v>1086380</v>
      </c>
      <c r="G29" s="7">
        <v>0</v>
      </c>
      <c r="H29" s="7">
        <v>0</v>
      </c>
    </row>
    <row r="30" spans="1:8" x14ac:dyDescent="0.25">
      <c r="A30" s="306"/>
      <c r="B30" s="2"/>
      <c r="C30" s="2"/>
      <c r="D30" s="48"/>
      <c r="E30" s="3" t="s">
        <v>23</v>
      </c>
      <c r="F30" s="5">
        <v>458743</v>
      </c>
      <c r="G30" s="7">
        <v>0</v>
      </c>
      <c r="H30" s="7">
        <v>0</v>
      </c>
    </row>
    <row r="31" spans="1:8" ht="30" x14ac:dyDescent="0.25">
      <c r="A31" s="304">
        <v>9</v>
      </c>
      <c r="B31" s="2">
        <v>15</v>
      </c>
      <c r="C31" s="2">
        <v>2033</v>
      </c>
      <c r="D31" s="48" t="s">
        <v>31</v>
      </c>
      <c r="E31" s="4" t="s">
        <v>21</v>
      </c>
      <c r="F31" s="6">
        <v>852663</v>
      </c>
      <c r="G31" s="8">
        <v>0</v>
      </c>
      <c r="H31" s="6">
        <v>233964</v>
      </c>
    </row>
    <row r="32" spans="1:8" x14ac:dyDescent="0.25">
      <c r="A32" s="305"/>
      <c r="B32" s="2"/>
      <c r="C32" s="2"/>
      <c r="D32" s="48"/>
      <c r="E32" s="3" t="s">
        <v>22</v>
      </c>
      <c r="F32" s="5">
        <v>378971</v>
      </c>
      <c r="G32" s="7">
        <v>0</v>
      </c>
      <c r="H32" s="7">
        <v>0</v>
      </c>
    </row>
    <row r="33" spans="1:8" x14ac:dyDescent="0.25">
      <c r="A33" s="306"/>
      <c r="B33" s="2"/>
      <c r="C33" s="2"/>
      <c r="D33" s="48"/>
      <c r="E33" s="3" t="s">
        <v>23</v>
      </c>
      <c r="F33" s="5">
        <v>473692</v>
      </c>
      <c r="G33" s="7">
        <v>0</v>
      </c>
      <c r="H33" s="5">
        <v>233964</v>
      </c>
    </row>
    <row r="34" spans="1:8" x14ac:dyDescent="0.25">
      <c r="A34" s="304">
        <v>10</v>
      </c>
      <c r="B34" s="2">
        <v>15</v>
      </c>
      <c r="C34" s="2">
        <v>4352</v>
      </c>
      <c r="D34" s="48" t="s">
        <v>32</v>
      </c>
      <c r="E34" s="4" t="s">
        <v>21</v>
      </c>
      <c r="F34" s="6">
        <v>965272</v>
      </c>
      <c r="G34" s="8">
        <v>0</v>
      </c>
      <c r="H34" s="8">
        <v>164</v>
      </c>
    </row>
    <row r="35" spans="1:8" x14ac:dyDescent="0.25">
      <c r="A35" s="306"/>
      <c r="B35" s="2"/>
      <c r="C35" s="2"/>
      <c r="D35" s="48"/>
      <c r="E35" s="3" t="s">
        <v>22</v>
      </c>
      <c r="F35" s="5">
        <v>965272</v>
      </c>
      <c r="G35" s="7">
        <v>0</v>
      </c>
      <c r="H35" s="7">
        <v>164</v>
      </c>
    </row>
    <row r="36" spans="1:8" ht="30" x14ac:dyDescent="0.25">
      <c r="A36" s="304">
        <v>11</v>
      </c>
      <c r="B36" s="2">
        <v>15</v>
      </c>
      <c r="C36" s="2">
        <v>901</v>
      </c>
      <c r="D36" s="48" t="s">
        <v>33</v>
      </c>
      <c r="E36" s="4" t="s">
        <v>21</v>
      </c>
      <c r="F36" s="6">
        <v>58983833</v>
      </c>
      <c r="G36" s="8">
        <v>0</v>
      </c>
      <c r="H36" s="6">
        <v>21311326</v>
      </c>
    </row>
    <row r="37" spans="1:8" x14ac:dyDescent="0.25">
      <c r="A37" s="305"/>
      <c r="B37" s="2"/>
      <c r="C37" s="2"/>
      <c r="D37" s="48"/>
      <c r="E37" s="3" t="s">
        <v>34</v>
      </c>
      <c r="F37" s="5">
        <v>21598928</v>
      </c>
      <c r="G37" s="7">
        <v>0</v>
      </c>
      <c r="H37" s="7">
        <v>0</v>
      </c>
    </row>
    <row r="38" spans="1:8" x14ac:dyDescent="0.25">
      <c r="A38" s="305"/>
      <c r="B38" s="2"/>
      <c r="C38" s="2"/>
      <c r="D38" s="48"/>
      <c r="E38" s="3" t="s">
        <v>35</v>
      </c>
      <c r="F38" s="5">
        <v>44969</v>
      </c>
      <c r="G38" s="7">
        <v>0</v>
      </c>
      <c r="H38" s="5">
        <v>44969</v>
      </c>
    </row>
    <row r="39" spans="1:8" x14ac:dyDescent="0.25">
      <c r="A39" s="305"/>
      <c r="B39" s="2"/>
      <c r="C39" s="2"/>
      <c r="D39" s="48"/>
      <c r="E39" s="3" t="s">
        <v>22</v>
      </c>
      <c r="F39" s="5">
        <v>10511196</v>
      </c>
      <c r="G39" s="7">
        <v>0</v>
      </c>
      <c r="H39" s="5">
        <v>249350</v>
      </c>
    </row>
    <row r="40" spans="1:8" x14ac:dyDescent="0.25">
      <c r="A40" s="306"/>
      <c r="B40" s="2"/>
      <c r="C40" s="2"/>
      <c r="D40" s="48"/>
      <c r="E40" s="3" t="s">
        <v>23</v>
      </c>
      <c r="F40" s="5">
        <v>26828740</v>
      </c>
      <c r="G40" s="7">
        <v>0</v>
      </c>
      <c r="H40" s="5">
        <v>21017007</v>
      </c>
    </row>
    <row r="41" spans="1:8" x14ac:dyDescent="0.25">
      <c r="A41" s="304">
        <v>12</v>
      </c>
      <c r="B41" s="2">
        <v>16</v>
      </c>
      <c r="C41" s="2">
        <v>2525</v>
      </c>
      <c r="D41" s="48" t="s">
        <v>36</v>
      </c>
      <c r="E41" s="4" t="s">
        <v>21</v>
      </c>
      <c r="F41" s="6">
        <v>1057665</v>
      </c>
      <c r="G41" s="8">
        <v>0</v>
      </c>
      <c r="H41" s="8">
        <v>0</v>
      </c>
    </row>
    <row r="42" spans="1:8" x14ac:dyDescent="0.25">
      <c r="A42" s="305"/>
      <c r="B42" s="2"/>
      <c r="C42" s="2"/>
      <c r="D42" s="48"/>
      <c r="E42" s="3" t="s">
        <v>22</v>
      </c>
      <c r="F42" s="5">
        <v>1016058</v>
      </c>
      <c r="G42" s="7">
        <v>0</v>
      </c>
      <c r="H42" s="7">
        <v>0</v>
      </c>
    </row>
    <row r="43" spans="1:8" x14ac:dyDescent="0.25">
      <c r="A43" s="306"/>
      <c r="B43" s="2"/>
      <c r="C43" s="2"/>
      <c r="D43" s="48"/>
      <c r="E43" s="3" t="s">
        <v>23</v>
      </c>
      <c r="F43" s="5">
        <v>41607</v>
      </c>
      <c r="G43" s="7">
        <v>0</v>
      </c>
      <c r="H43" s="7">
        <v>0</v>
      </c>
    </row>
    <row r="44" spans="1:8" x14ac:dyDescent="0.25">
      <c r="A44" s="304">
        <v>13</v>
      </c>
      <c r="B44" s="2">
        <v>18</v>
      </c>
      <c r="C44" s="2">
        <v>4112</v>
      </c>
      <c r="D44" s="48" t="s">
        <v>37</v>
      </c>
      <c r="E44" s="4" t="s">
        <v>21</v>
      </c>
      <c r="F44" s="6">
        <v>15394715</v>
      </c>
      <c r="G44" s="8">
        <v>0</v>
      </c>
      <c r="H44" s="6">
        <v>8677959</v>
      </c>
    </row>
    <row r="45" spans="1:8" x14ac:dyDescent="0.25">
      <c r="A45" s="305"/>
      <c r="B45" s="2"/>
      <c r="C45" s="2"/>
      <c r="D45" s="48"/>
      <c r="E45" s="3" t="s">
        <v>34</v>
      </c>
      <c r="F45" s="5">
        <v>296751</v>
      </c>
      <c r="G45" s="7">
        <v>0</v>
      </c>
      <c r="H45" s="7">
        <v>0</v>
      </c>
    </row>
    <row r="46" spans="1:8" x14ac:dyDescent="0.25">
      <c r="A46" s="305"/>
      <c r="B46" s="2"/>
      <c r="C46" s="2"/>
      <c r="D46" s="48"/>
      <c r="E46" s="3" t="s">
        <v>22</v>
      </c>
      <c r="F46" s="5">
        <v>4046010</v>
      </c>
      <c r="G46" s="7">
        <v>0</v>
      </c>
      <c r="H46" s="7">
        <v>0</v>
      </c>
    </row>
    <row r="47" spans="1:8" x14ac:dyDescent="0.25">
      <c r="A47" s="306"/>
      <c r="B47" s="2"/>
      <c r="C47" s="2"/>
      <c r="D47" s="48"/>
      <c r="E47" s="3" t="s">
        <v>23</v>
      </c>
      <c r="F47" s="5">
        <v>11051954</v>
      </c>
      <c r="G47" s="7">
        <v>0</v>
      </c>
      <c r="H47" s="5">
        <v>8677959</v>
      </c>
    </row>
    <row r="48" spans="1:8" x14ac:dyDescent="0.25">
      <c r="A48" s="304">
        <v>14</v>
      </c>
      <c r="B48" s="2">
        <v>31</v>
      </c>
      <c r="C48" s="2">
        <v>2548</v>
      </c>
      <c r="D48" s="48" t="s">
        <v>38</v>
      </c>
      <c r="E48" s="4" t="s">
        <v>21</v>
      </c>
      <c r="F48" s="6">
        <v>2739440</v>
      </c>
      <c r="G48" s="8">
        <v>0</v>
      </c>
      <c r="H48" s="8">
        <v>0</v>
      </c>
    </row>
    <row r="49" spans="1:8" x14ac:dyDescent="0.25">
      <c r="A49" s="305"/>
      <c r="B49" s="2"/>
      <c r="C49" s="2"/>
      <c r="D49" s="48"/>
      <c r="E49" s="3" t="s">
        <v>35</v>
      </c>
      <c r="F49" s="5">
        <v>393985</v>
      </c>
      <c r="G49" s="7">
        <v>0</v>
      </c>
      <c r="H49" s="7">
        <v>0</v>
      </c>
    </row>
    <row r="50" spans="1:8" x14ac:dyDescent="0.25">
      <c r="A50" s="306"/>
      <c r="B50" s="2"/>
      <c r="C50" s="2"/>
      <c r="D50" s="48"/>
      <c r="E50" s="3" t="s">
        <v>22</v>
      </c>
      <c r="F50" s="5">
        <v>2345455</v>
      </c>
      <c r="G50" s="7">
        <v>0</v>
      </c>
      <c r="H50" s="7">
        <v>0</v>
      </c>
    </row>
    <row r="51" spans="1:8" x14ac:dyDescent="0.25">
      <c r="A51" s="304">
        <v>15</v>
      </c>
      <c r="B51" s="2">
        <v>31</v>
      </c>
      <c r="C51" s="2">
        <v>2550</v>
      </c>
      <c r="D51" s="48" t="s">
        <v>39</v>
      </c>
      <c r="E51" s="4" t="s">
        <v>21</v>
      </c>
      <c r="F51" s="6">
        <v>269080</v>
      </c>
      <c r="G51" s="8">
        <v>0</v>
      </c>
      <c r="H51" s="6">
        <v>204935</v>
      </c>
    </row>
    <row r="52" spans="1:8" x14ac:dyDescent="0.25">
      <c r="A52" s="305"/>
      <c r="B52" s="2"/>
      <c r="C52" s="2"/>
      <c r="D52" s="48"/>
      <c r="E52" s="3" t="s">
        <v>22</v>
      </c>
      <c r="F52" s="5">
        <v>45295</v>
      </c>
      <c r="G52" s="7">
        <v>0</v>
      </c>
      <c r="H52" s="7">
        <v>0</v>
      </c>
    </row>
    <row r="53" spans="1:8" x14ac:dyDescent="0.25">
      <c r="A53" s="306"/>
      <c r="B53" s="2"/>
      <c r="C53" s="2"/>
      <c r="D53" s="48"/>
      <c r="E53" s="3" t="s">
        <v>23</v>
      </c>
      <c r="F53" s="5">
        <v>223785</v>
      </c>
      <c r="G53" s="7">
        <v>0</v>
      </c>
      <c r="H53" s="5">
        <v>204935</v>
      </c>
    </row>
    <row r="54" spans="1:8" ht="30" x14ac:dyDescent="0.25">
      <c r="A54" s="304">
        <v>16</v>
      </c>
      <c r="B54" s="2">
        <v>31</v>
      </c>
      <c r="C54" s="2">
        <v>2551</v>
      </c>
      <c r="D54" s="48" t="s">
        <v>40</v>
      </c>
      <c r="E54" s="4" t="s">
        <v>21</v>
      </c>
      <c r="F54" s="6">
        <v>4856461</v>
      </c>
      <c r="G54" s="8">
        <v>0</v>
      </c>
      <c r="H54" s="8">
        <v>0</v>
      </c>
    </row>
    <row r="55" spans="1:8" x14ac:dyDescent="0.25">
      <c r="A55" s="305"/>
      <c r="B55" s="2"/>
      <c r="C55" s="2"/>
      <c r="D55" s="48"/>
      <c r="E55" s="3" t="s">
        <v>34</v>
      </c>
      <c r="F55" s="5">
        <v>33312</v>
      </c>
      <c r="G55" s="7">
        <v>0</v>
      </c>
      <c r="H55" s="7">
        <v>0</v>
      </c>
    </row>
    <row r="56" spans="1:8" x14ac:dyDescent="0.25">
      <c r="A56" s="306"/>
      <c r="B56" s="2"/>
      <c r="C56" s="2"/>
      <c r="D56" s="48"/>
      <c r="E56" s="3" t="s">
        <v>22</v>
      </c>
      <c r="F56" s="5">
        <v>4823149</v>
      </c>
      <c r="G56" s="7">
        <v>0</v>
      </c>
      <c r="H56" s="7">
        <v>0</v>
      </c>
    </row>
    <row r="57" spans="1:8" x14ac:dyDescent="0.25">
      <c r="A57" s="304">
        <v>17</v>
      </c>
      <c r="B57" s="2">
        <v>31</v>
      </c>
      <c r="C57" s="2">
        <v>2554</v>
      </c>
      <c r="D57" s="48" t="s">
        <v>41</v>
      </c>
      <c r="E57" s="4" t="s">
        <v>21</v>
      </c>
      <c r="F57" s="6">
        <v>399263</v>
      </c>
      <c r="G57" s="8">
        <v>0</v>
      </c>
      <c r="H57" s="8">
        <v>0</v>
      </c>
    </row>
    <row r="58" spans="1:8" x14ac:dyDescent="0.25">
      <c r="A58" s="305"/>
      <c r="B58" s="2"/>
      <c r="C58" s="2"/>
      <c r="D58" s="48"/>
      <c r="E58" s="3" t="s">
        <v>22</v>
      </c>
      <c r="F58" s="5">
        <v>387361</v>
      </c>
      <c r="G58" s="7">
        <v>0</v>
      </c>
      <c r="H58" s="7">
        <v>0</v>
      </c>
    </row>
    <row r="59" spans="1:8" x14ac:dyDescent="0.25">
      <c r="A59" s="306"/>
      <c r="B59" s="2"/>
      <c r="C59" s="2"/>
      <c r="D59" s="48"/>
      <c r="E59" s="3" t="s">
        <v>23</v>
      </c>
      <c r="F59" s="5">
        <v>11902</v>
      </c>
      <c r="G59" s="7">
        <v>0</v>
      </c>
      <c r="H59" s="7">
        <v>0</v>
      </c>
    </row>
    <row r="60" spans="1:8" ht="30" x14ac:dyDescent="0.25">
      <c r="A60" s="304">
        <v>18</v>
      </c>
      <c r="B60" s="2">
        <v>31</v>
      </c>
      <c r="C60" s="2">
        <v>2557</v>
      </c>
      <c r="D60" s="48" t="s">
        <v>40</v>
      </c>
      <c r="E60" s="4" t="s">
        <v>21</v>
      </c>
      <c r="F60" s="6">
        <v>877427</v>
      </c>
      <c r="G60" s="8">
        <v>0</v>
      </c>
      <c r="H60" s="8">
        <v>0</v>
      </c>
    </row>
    <row r="61" spans="1:8" x14ac:dyDescent="0.25">
      <c r="A61" s="306"/>
      <c r="B61" s="2"/>
      <c r="C61" s="2"/>
      <c r="D61" s="48"/>
      <c r="E61" s="3" t="s">
        <v>22</v>
      </c>
      <c r="F61" s="5">
        <v>877427</v>
      </c>
      <c r="G61" s="7">
        <v>0</v>
      </c>
      <c r="H61" s="7">
        <v>0</v>
      </c>
    </row>
    <row r="62" spans="1:8" ht="30" x14ac:dyDescent="0.25">
      <c r="A62" s="304">
        <v>19</v>
      </c>
      <c r="B62" s="2">
        <v>31</v>
      </c>
      <c r="C62" s="2">
        <v>2558</v>
      </c>
      <c r="D62" s="48" t="s">
        <v>42</v>
      </c>
      <c r="E62" s="4" t="s">
        <v>21</v>
      </c>
      <c r="F62" s="6">
        <v>3422009</v>
      </c>
      <c r="G62" s="8">
        <v>0</v>
      </c>
      <c r="H62" s="8">
        <v>0</v>
      </c>
    </row>
    <row r="63" spans="1:8" x14ac:dyDescent="0.25">
      <c r="A63" s="305"/>
      <c r="B63" s="2"/>
      <c r="C63" s="2"/>
      <c r="D63" s="48"/>
      <c r="E63" s="3" t="s">
        <v>34</v>
      </c>
      <c r="F63" s="5">
        <v>3363842</v>
      </c>
      <c r="G63" s="7">
        <v>0</v>
      </c>
      <c r="H63" s="7">
        <v>0</v>
      </c>
    </row>
    <row r="64" spans="1:8" x14ac:dyDescent="0.25">
      <c r="A64" s="306"/>
      <c r="B64" s="2"/>
      <c r="C64" s="2"/>
      <c r="D64" s="48"/>
      <c r="E64" s="3" t="s">
        <v>22</v>
      </c>
      <c r="F64" s="5">
        <v>58167</v>
      </c>
      <c r="G64" s="7">
        <v>0</v>
      </c>
      <c r="H64" s="7">
        <v>0</v>
      </c>
    </row>
    <row r="65" spans="1:8" x14ac:dyDescent="0.25">
      <c r="A65" s="304">
        <v>20</v>
      </c>
      <c r="B65" s="2">
        <v>31</v>
      </c>
      <c r="C65" s="2">
        <v>2562</v>
      </c>
      <c r="D65" s="48" t="s">
        <v>43</v>
      </c>
      <c r="E65" s="4" t="s">
        <v>21</v>
      </c>
      <c r="F65" s="6">
        <v>5203165</v>
      </c>
      <c r="G65" s="8">
        <v>0</v>
      </c>
      <c r="H65" s="6">
        <v>247404</v>
      </c>
    </row>
    <row r="66" spans="1:8" x14ac:dyDescent="0.25">
      <c r="A66" s="305"/>
      <c r="B66" s="2"/>
      <c r="C66" s="2"/>
      <c r="D66" s="48"/>
      <c r="E66" s="3" t="s">
        <v>34</v>
      </c>
      <c r="F66" s="5">
        <v>2258708</v>
      </c>
      <c r="G66" s="7">
        <v>0</v>
      </c>
      <c r="H66" s="7">
        <v>0</v>
      </c>
    </row>
    <row r="67" spans="1:8" x14ac:dyDescent="0.25">
      <c r="A67" s="305"/>
      <c r="B67" s="2"/>
      <c r="C67" s="2"/>
      <c r="D67" s="48"/>
      <c r="E67" s="3" t="s">
        <v>22</v>
      </c>
      <c r="F67" s="5">
        <v>2368030</v>
      </c>
      <c r="G67" s="7">
        <v>0</v>
      </c>
      <c r="H67" s="7">
        <v>0</v>
      </c>
    </row>
    <row r="68" spans="1:8" x14ac:dyDescent="0.25">
      <c r="A68" s="306"/>
      <c r="B68" s="2"/>
      <c r="C68" s="2"/>
      <c r="D68" s="48"/>
      <c r="E68" s="3" t="s">
        <v>23</v>
      </c>
      <c r="F68" s="5">
        <v>576427</v>
      </c>
      <c r="G68" s="7">
        <v>0</v>
      </c>
      <c r="H68" s="5">
        <v>247404</v>
      </c>
    </row>
    <row r="69" spans="1:8" ht="30" x14ac:dyDescent="0.25">
      <c r="A69" s="304">
        <v>21</v>
      </c>
      <c r="B69" s="2">
        <v>31</v>
      </c>
      <c r="C69" s="2">
        <v>3213</v>
      </c>
      <c r="D69" s="48" t="s">
        <v>124</v>
      </c>
      <c r="E69" s="4" t="s">
        <v>21</v>
      </c>
      <c r="F69" s="6">
        <v>2320101</v>
      </c>
      <c r="G69" s="8">
        <v>0</v>
      </c>
      <c r="H69" s="8">
        <v>0</v>
      </c>
    </row>
    <row r="70" spans="1:8" x14ac:dyDescent="0.25">
      <c r="A70" s="306"/>
      <c r="B70" s="2"/>
      <c r="C70" s="2"/>
      <c r="D70" s="48"/>
      <c r="E70" s="3" t="s">
        <v>34</v>
      </c>
      <c r="F70" s="5">
        <v>2320101</v>
      </c>
      <c r="G70" s="7">
        <v>0</v>
      </c>
      <c r="H70" s="7">
        <v>0</v>
      </c>
    </row>
    <row r="71" spans="1:8" ht="30" x14ac:dyDescent="0.25">
      <c r="A71" s="304">
        <v>22</v>
      </c>
      <c r="B71" s="2">
        <v>31</v>
      </c>
      <c r="C71" s="2">
        <v>3300</v>
      </c>
      <c r="D71" s="48" t="s">
        <v>44</v>
      </c>
      <c r="E71" s="4" t="s">
        <v>21</v>
      </c>
      <c r="F71" s="6">
        <v>265171</v>
      </c>
      <c r="G71" s="8">
        <v>0</v>
      </c>
      <c r="H71" s="8">
        <v>0</v>
      </c>
    </row>
    <row r="72" spans="1:8" x14ac:dyDescent="0.25">
      <c r="A72" s="305"/>
      <c r="B72" s="2"/>
      <c r="C72" s="2"/>
      <c r="D72" s="48"/>
      <c r="E72" s="3" t="s">
        <v>35</v>
      </c>
      <c r="F72" s="5">
        <v>91255</v>
      </c>
      <c r="G72" s="7">
        <v>0</v>
      </c>
      <c r="H72" s="7">
        <v>0</v>
      </c>
    </row>
    <row r="73" spans="1:8" x14ac:dyDescent="0.25">
      <c r="A73" s="305"/>
      <c r="B73" s="2"/>
      <c r="C73" s="2"/>
      <c r="D73" s="48"/>
      <c r="E73" s="3" t="s">
        <v>22</v>
      </c>
      <c r="F73" s="5">
        <v>155786</v>
      </c>
      <c r="G73" s="7">
        <v>0</v>
      </c>
      <c r="H73" s="7">
        <v>0</v>
      </c>
    </row>
    <row r="74" spans="1:8" x14ac:dyDescent="0.25">
      <c r="A74" s="306"/>
      <c r="B74" s="2"/>
      <c r="C74" s="2"/>
      <c r="D74" s="48"/>
      <c r="E74" s="3" t="s">
        <v>23</v>
      </c>
      <c r="F74" s="5">
        <v>18130</v>
      </c>
      <c r="G74" s="7">
        <v>0</v>
      </c>
      <c r="H74" s="7">
        <v>0</v>
      </c>
    </row>
    <row r="75" spans="1:8" x14ac:dyDescent="0.25">
      <c r="A75" s="304">
        <v>23</v>
      </c>
      <c r="B75" s="2">
        <v>31</v>
      </c>
      <c r="C75" s="2">
        <v>3301</v>
      </c>
      <c r="D75" s="48" t="s">
        <v>45</v>
      </c>
      <c r="E75" s="4" t="s">
        <v>21</v>
      </c>
      <c r="F75" s="6">
        <v>322940</v>
      </c>
      <c r="G75" s="8">
        <v>0</v>
      </c>
      <c r="H75" s="8">
        <v>0</v>
      </c>
    </row>
    <row r="76" spans="1:8" x14ac:dyDescent="0.25">
      <c r="A76" s="305"/>
      <c r="B76" s="2"/>
      <c r="C76" s="2"/>
      <c r="D76" s="48"/>
      <c r="E76" s="3" t="s">
        <v>22</v>
      </c>
      <c r="F76" s="5">
        <v>311894</v>
      </c>
      <c r="G76" s="7">
        <v>0</v>
      </c>
      <c r="H76" s="7">
        <v>0</v>
      </c>
    </row>
    <row r="77" spans="1:8" x14ac:dyDescent="0.25">
      <c r="A77" s="306"/>
      <c r="B77" s="2"/>
      <c r="C77" s="2"/>
      <c r="D77" s="48"/>
      <c r="E77" s="3" t="s">
        <v>23</v>
      </c>
      <c r="F77" s="5">
        <v>11046</v>
      </c>
      <c r="G77" s="7">
        <v>0</v>
      </c>
      <c r="H77" s="7">
        <v>0</v>
      </c>
    </row>
    <row r="78" spans="1:8" ht="30" x14ac:dyDescent="0.25">
      <c r="A78" s="304">
        <v>24</v>
      </c>
      <c r="B78" s="2">
        <v>31</v>
      </c>
      <c r="C78" s="2">
        <v>3303</v>
      </c>
      <c r="D78" s="48" t="s">
        <v>46</v>
      </c>
      <c r="E78" s="4" t="s">
        <v>21</v>
      </c>
      <c r="F78" s="6">
        <v>112685</v>
      </c>
      <c r="G78" s="8">
        <v>0</v>
      </c>
      <c r="H78" s="8">
        <v>0</v>
      </c>
    </row>
    <row r="79" spans="1:8" x14ac:dyDescent="0.25">
      <c r="A79" s="306"/>
      <c r="B79" s="2"/>
      <c r="C79" s="2"/>
      <c r="D79" s="48"/>
      <c r="E79" s="3" t="s">
        <v>22</v>
      </c>
      <c r="F79" s="5">
        <v>112685</v>
      </c>
      <c r="G79" s="7">
        <v>0</v>
      </c>
      <c r="H79" s="7">
        <v>0</v>
      </c>
    </row>
    <row r="80" spans="1:8" x14ac:dyDescent="0.25">
      <c r="A80" s="304">
        <v>25</v>
      </c>
      <c r="B80" s="2">
        <v>31</v>
      </c>
      <c r="C80" s="2">
        <v>3305</v>
      </c>
      <c r="D80" s="48" t="s">
        <v>48</v>
      </c>
      <c r="E80" s="4" t="s">
        <v>21</v>
      </c>
      <c r="F80" s="6">
        <v>127732</v>
      </c>
      <c r="G80" s="8">
        <v>0</v>
      </c>
      <c r="H80" s="8">
        <v>0</v>
      </c>
    </row>
    <row r="81" spans="1:8" x14ac:dyDescent="0.25">
      <c r="A81" s="305"/>
      <c r="B81" s="2"/>
      <c r="C81" s="2"/>
      <c r="D81" s="48"/>
      <c r="E81" s="3" t="s">
        <v>22</v>
      </c>
      <c r="F81" s="5">
        <v>127683</v>
      </c>
      <c r="G81" s="7">
        <v>0</v>
      </c>
      <c r="H81" s="7">
        <v>0</v>
      </c>
    </row>
    <row r="82" spans="1:8" x14ac:dyDescent="0.25">
      <c r="A82" s="306"/>
      <c r="B82" s="2"/>
      <c r="C82" s="2"/>
      <c r="D82" s="48"/>
      <c r="E82" s="3" t="s">
        <v>23</v>
      </c>
      <c r="F82" s="7">
        <v>49</v>
      </c>
      <c r="G82" s="7">
        <v>0</v>
      </c>
      <c r="H82" s="7">
        <v>0</v>
      </c>
    </row>
    <row r="83" spans="1:8" x14ac:dyDescent="0.25">
      <c r="A83" s="304">
        <v>26</v>
      </c>
      <c r="B83" s="2">
        <v>31</v>
      </c>
      <c r="C83" s="2">
        <v>3308</v>
      </c>
      <c r="D83" s="48" t="s">
        <v>49</v>
      </c>
      <c r="E83" s="4" t="s">
        <v>21</v>
      </c>
      <c r="F83" s="6">
        <v>6851889</v>
      </c>
      <c r="G83" s="6">
        <v>9900</v>
      </c>
      <c r="H83" s="6">
        <v>3419158</v>
      </c>
    </row>
    <row r="84" spans="1:8" x14ac:dyDescent="0.25">
      <c r="A84" s="305"/>
      <c r="B84" s="2"/>
      <c r="C84" s="2"/>
      <c r="D84" s="48"/>
      <c r="E84" s="3" t="s">
        <v>22</v>
      </c>
      <c r="F84" s="5">
        <v>1632616</v>
      </c>
      <c r="G84" s="5">
        <v>1481</v>
      </c>
      <c r="H84" s="7">
        <v>0</v>
      </c>
    </row>
    <row r="85" spans="1:8" x14ac:dyDescent="0.25">
      <c r="A85" s="306"/>
      <c r="B85" s="2"/>
      <c r="C85" s="2"/>
      <c r="D85" s="48"/>
      <c r="E85" s="3" t="s">
        <v>23</v>
      </c>
      <c r="F85" s="5">
        <v>5219273</v>
      </c>
      <c r="G85" s="5">
        <v>8419</v>
      </c>
      <c r="H85" s="5">
        <v>3419158</v>
      </c>
    </row>
    <row r="86" spans="1:8" ht="30" x14ac:dyDescent="0.25">
      <c r="A86" s="304">
        <v>27</v>
      </c>
      <c r="B86" s="2">
        <v>31</v>
      </c>
      <c r="C86" s="2">
        <v>3309</v>
      </c>
      <c r="D86" s="48" t="s">
        <v>50</v>
      </c>
      <c r="E86" s="4" t="s">
        <v>21</v>
      </c>
      <c r="F86" s="6">
        <v>127884</v>
      </c>
      <c r="G86" s="8">
        <v>0</v>
      </c>
      <c r="H86" s="8">
        <v>0</v>
      </c>
    </row>
    <row r="87" spans="1:8" x14ac:dyDescent="0.25">
      <c r="A87" s="306"/>
      <c r="B87" s="2"/>
      <c r="C87" s="2"/>
      <c r="D87" s="48"/>
      <c r="E87" s="3" t="s">
        <v>22</v>
      </c>
      <c r="F87" s="5">
        <v>127884</v>
      </c>
      <c r="G87" s="7">
        <v>0</v>
      </c>
      <c r="H87" s="7">
        <v>0</v>
      </c>
    </row>
    <row r="88" spans="1:8" ht="30" x14ac:dyDescent="0.25">
      <c r="A88" s="304">
        <v>28</v>
      </c>
      <c r="B88" s="2">
        <v>31</v>
      </c>
      <c r="C88" s="2">
        <v>4160</v>
      </c>
      <c r="D88" s="48" t="s">
        <v>51</v>
      </c>
      <c r="E88" s="4" t="s">
        <v>21</v>
      </c>
      <c r="F88" s="6">
        <v>569930</v>
      </c>
      <c r="G88" s="8">
        <v>0</v>
      </c>
      <c r="H88" s="8">
        <v>0</v>
      </c>
    </row>
    <row r="89" spans="1:8" x14ac:dyDescent="0.25">
      <c r="A89" s="305"/>
      <c r="B89" s="2"/>
      <c r="C89" s="2"/>
      <c r="D89" s="48"/>
      <c r="E89" s="3" t="s">
        <v>22</v>
      </c>
      <c r="F89" s="5">
        <v>502563</v>
      </c>
      <c r="G89" s="7">
        <v>0</v>
      </c>
      <c r="H89" s="7">
        <v>0</v>
      </c>
    </row>
    <row r="90" spans="1:8" x14ac:dyDescent="0.25">
      <c r="A90" s="306"/>
      <c r="B90" s="2"/>
      <c r="C90" s="2"/>
      <c r="D90" s="48"/>
      <c r="E90" s="3" t="s">
        <v>23</v>
      </c>
      <c r="F90" s="5">
        <v>67367</v>
      </c>
      <c r="G90" s="7">
        <v>0</v>
      </c>
      <c r="H90" s="7">
        <v>0</v>
      </c>
    </row>
    <row r="91" spans="1:8" x14ac:dyDescent="0.25">
      <c r="A91" s="304">
        <v>29</v>
      </c>
      <c r="B91" s="2">
        <v>31</v>
      </c>
      <c r="C91" s="2">
        <v>4161</v>
      </c>
      <c r="D91" s="48" t="s">
        <v>52</v>
      </c>
      <c r="E91" s="4" t="s">
        <v>21</v>
      </c>
      <c r="F91" s="6">
        <v>4435028</v>
      </c>
      <c r="G91" s="6">
        <v>3045</v>
      </c>
      <c r="H91" s="8">
        <v>0</v>
      </c>
    </row>
    <row r="92" spans="1:8" x14ac:dyDescent="0.25">
      <c r="A92" s="305"/>
      <c r="B92" s="2"/>
      <c r="C92" s="2"/>
      <c r="D92" s="48"/>
      <c r="E92" s="3" t="s">
        <v>34</v>
      </c>
      <c r="F92" s="5">
        <v>4214230</v>
      </c>
      <c r="G92" s="5">
        <v>3045</v>
      </c>
      <c r="H92" s="7">
        <v>0</v>
      </c>
    </row>
    <row r="93" spans="1:8" x14ac:dyDescent="0.25">
      <c r="A93" s="306"/>
      <c r="B93" s="2"/>
      <c r="C93" s="2"/>
      <c r="D93" s="48"/>
      <c r="E93" s="3" t="s">
        <v>22</v>
      </c>
      <c r="F93" s="5">
        <v>220798</v>
      </c>
      <c r="G93" s="7">
        <v>0</v>
      </c>
      <c r="H93" s="7">
        <v>0</v>
      </c>
    </row>
    <row r="94" spans="1:8" ht="30" x14ac:dyDescent="0.25">
      <c r="A94" s="304">
        <v>30</v>
      </c>
      <c r="B94" s="2">
        <v>31</v>
      </c>
      <c r="C94" s="2">
        <v>4162</v>
      </c>
      <c r="D94" s="48" t="s">
        <v>53</v>
      </c>
      <c r="E94" s="4" t="s">
        <v>21</v>
      </c>
      <c r="F94" s="6">
        <v>14071</v>
      </c>
      <c r="G94" s="8">
        <v>0</v>
      </c>
      <c r="H94" s="8">
        <v>0</v>
      </c>
    </row>
    <row r="95" spans="1:8" x14ac:dyDescent="0.25">
      <c r="A95" s="306"/>
      <c r="B95" s="2"/>
      <c r="C95" s="2"/>
      <c r="D95" s="48"/>
      <c r="E95" s="3" t="s">
        <v>22</v>
      </c>
      <c r="F95" s="5">
        <v>14071</v>
      </c>
      <c r="G95" s="7">
        <v>0</v>
      </c>
      <c r="H95" s="7">
        <v>0</v>
      </c>
    </row>
    <row r="96" spans="1:8" x14ac:dyDescent="0.25">
      <c r="A96" s="304">
        <v>31</v>
      </c>
      <c r="B96" s="2">
        <v>31</v>
      </c>
      <c r="C96" s="2">
        <v>4163</v>
      </c>
      <c r="D96" s="48" t="s">
        <v>54</v>
      </c>
      <c r="E96" s="4" t="s">
        <v>21</v>
      </c>
      <c r="F96" s="6">
        <v>719351</v>
      </c>
      <c r="G96" s="8">
        <v>0</v>
      </c>
      <c r="H96" s="8">
        <v>0</v>
      </c>
    </row>
    <row r="97" spans="1:8" x14ac:dyDescent="0.25">
      <c r="A97" s="306"/>
      <c r="B97" s="2"/>
      <c r="C97" s="2"/>
      <c r="D97" s="48"/>
      <c r="E97" s="3" t="s">
        <v>22</v>
      </c>
      <c r="F97" s="5">
        <v>719351</v>
      </c>
      <c r="G97" s="7">
        <v>0</v>
      </c>
      <c r="H97" s="7">
        <v>0</v>
      </c>
    </row>
    <row r="98" spans="1:8" x14ac:dyDescent="0.25">
      <c r="A98" s="304">
        <v>32</v>
      </c>
      <c r="B98" s="2">
        <v>31</v>
      </c>
      <c r="C98" s="2">
        <v>4165</v>
      </c>
      <c r="D98" s="48" t="s">
        <v>55</v>
      </c>
      <c r="E98" s="4" t="s">
        <v>21</v>
      </c>
      <c r="F98" s="6">
        <v>73900</v>
      </c>
      <c r="G98" s="8">
        <v>0</v>
      </c>
      <c r="H98" s="8">
        <v>0</v>
      </c>
    </row>
    <row r="99" spans="1:8" x14ac:dyDescent="0.25">
      <c r="A99" s="306"/>
      <c r="B99" s="2"/>
      <c r="C99" s="2"/>
      <c r="D99" s="48"/>
      <c r="E99" s="3" t="s">
        <v>22</v>
      </c>
      <c r="F99" s="5">
        <v>73900</v>
      </c>
      <c r="G99" s="7">
        <v>0</v>
      </c>
      <c r="H99" s="7">
        <v>0</v>
      </c>
    </row>
    <row r="100" spans="1:8" ht="30" x14ac:dyDescent="0.25">
      <c r="A100" s="304">
        <v>33</v>
      </c>
      <c r="B100" s="2">
        <v>31</v>
      </c>
      <c r="C100" s="2">
        <v>4166</v>
      </c>
      <c r="D100" s="48" t="s">
        <v>56</v>
      </c>
      <c r="E100" s="4" t="s">
        <v>21</v>
      </c>
      <c r="F100" s="6">
        <v>898815</v>
      </c>
      <c r="G100" s="8">
        <v>0</v>
      </c>
      <c r="H100" s="8">
        <v>0</v>
      </c>
    </row>
    <row r="101" spans="1:8" x14ac:dyDescent="0.25">
      <c r="A101" s="306"/>
      <c r="B101" s="2"/>
      <c r="C101" s="2"/>
      <c r="D101" s="48"/>
      <c r="E101" s="3" t="s">
        <v>22</v>
      </c>
      <c r="F101" s="5">
        <v>898815</v>
      </c>
      <c r="G101" s="7">
        <v>0</v>
      </c>
      <c r="H101" s="7">
        <v>0</v>
      </c>
    </row>
    <row r="102" spans="1:8" x14ac:dyDescent="0.25">
      <c r="A102" s="304">
        <v>34</v>
      </c>
      <c r="B102" s="2">
        <v>34</v>
      </c>
      <c r="C102" s="2">
        <v>1066</v>
      </c>
      <c r="D102" s="48" t="s">
        <v>57</v>
      </c>
      <c r="E102" s="4" t="s">
        <v>21</v>
      </c>
      <c r="F102" s="6">
        <v>14061086</v>
      </c>
      <c r="G102" s="8">
        <v>0</v>
      </c>
      <c r="H102" s="6">
        <v>5742778</v>
      </c>
    </row>
    <row r="103" spans="1:8" x14ac:dyDescent="0.25">
      <c r="A103" s="305"/>
      <c r="B103" s="2"/>
      <c r="C103" s="2"/>
      <c r="D103" s="48"/>
      <c r="E103" s="3" t="s">
        <v>34</v>
      </c>
      <c r="F103" s="5">
        <v>2092200</v>
      </c>
      <c r="G103" s="7">
        <v>0</v>
      </c>
      <c r="H103" s="7">
        <v>0</v>
      </c>
    </row>
    <row r="104" spans="1:8" x14ac:dyDescent="0.25">
      <c r="A104" s="305"/>
      <c r="B104" s="2"/>
      <c r="C104" s="2"/>
      <c r="D104" s="48"/>
      <c r="E104" s="3" t="s">
        <v>22</v>
      </c>
      <c r="F104" s="5">
        <v>2628793</v>
      </c>
      <c r="G104" s="7">
        <v>0</v>
      </c>
      <c r="H104" s="5">
        <v>53952</v>
      </c>
    </row>
    <row r="105" spans="1:8" x14ac:dyDescent="0.25">
      <c r="A105" s="306"/>
      <c r="B105" s="2"/>
      <c r="C105" s="2"/>
      <c r="D105" s="48"/>
      <c r="E105" s="3" t="s">
        <v>23</v>
      </c>
      <c r="F105" s="5">
        <v>9340093</v>
      </c>
      <c r="G105" s="7">
        <v>0</v>
      </c>
      <c r="H105" s="5">
        <v>5688826</v>
      </c>
    </row>
    <row r="106" spans="1:8" x14ac:dyDescent="0.25">
      <c r="A106" s="304">
        <v>35</v>
      </c>
      <c r="B106" s="2">
        <v>34</v>
      </c>
      <c r="C106" s="2">
        <v>1467</v>
      </c>
      <c r="D106" s="48" t="s">
        <v>58</v>
      </c>
      <c r="E106" s="4" t="s">
        <v>21</v>
      </c>
      <c r="F106" s="6">
        <v>40727</v>
      </c>
      <c r="G106" s="8">
        <v>0</v>
      </c>
      <c r="H106" s="8">
        <v>0</v>
      </c>
    </row>
    <row r="107" spans="1:8" x14ac:dyDescent="0.25">
      <c r="A107" s="306"/>
      <c r="B107" s="2"/>
      <c r="C107" s="2"/>
      <c r="D107" s="48"/>
      <c r="E107" s="3" t="s">
        <v>23</v>
      </c>
      <c r="F107" s="5">
        <v>40727</v>
      </c>
      <c r="G107" s="7">
        <v>0</v>
      </c>
      <c r="H107" s="7">
        <v>0</v>
      </c>
    </row>
    <row r="108" spans="1:8" x14ac:dyDescent="0.25">
      <c r="A108" s="304">
        <v>36</v>
      </c>
      <c r="B108" s="2">
        <v>34</v>
      </c>
      <c r="C108" s="2">
        <v>1500</v>
      </c>
      <c r="D108" s="48" t="s">
        <v>59</v>
      </c>
      <c r="E108" s="4" t="s">
        <v>21</v>
      </c>
      <c r="F108" s="6">
        <v>56947</v>
      </c>
      <c r="G108" s="8">
        <v>0</v>
      </c>
      <c r="H108" s="8">
        <v>0</v>
      </c>
    </row>
    <row r="109" spans="1:8" x14ac:dyDescent="0.25">
      <c r="A109" s="306"/>
      <c r="B109" s="2"/>
      <c r="C109" s="2"/>
      <c r="D109" s="48"/>
      <c r="E109" s="3" t="s">
        <v>22</v>
      </c>
      <c r="F109" s="5">
        <v>56947</v>
      </c>
      <c r="G109" s="7">
        <v>0</v>
      </c>
      <c r="H109" s="7">
        <v>0</v>
      </c>
    </row>
    <row r="110" spans="1:8" ht="30" x14ac:dyDescent="0.25">
      <c r="A110" s="304">
        <v>37</v>
      </c>
      <c r="B110" s="2">
        <v>34</v>
      </c>
      <c r="C110" s="2">
        <v>1501</v>
      </c>
      <c r="D110" s="48" t="s">
        <v>60</v>
      </c>
      <c r="E110" s="4" t="s">
        <v>21</v>
      </c>
      <c r="F110" s="6">
        <v>264850</v>
      </c>
      <c r="G110" s="8">
        <v>0</v>
      </c>
      <c r="H110" s="8">
        <v>0</v>
      </c>
    </row>
    <row r="111" spans="1:8" x14ac:dyDescent="0.25">
      <c r="A111" s="305"/>
      <c r="B111" s="2"/>
      <c r="C111" s="2"/>
      <c r="D111" s="48"/>
      <c r="E111" s="3" t="s">
        <v>22</v>
      </c>
      <c r="F111" s="5">
        <v>207844</v>
      </c>
      <c r="G111" s="7">
        <v>0</v>
      </c>
      <c r="H111" s="7">
        <v>0</v>
      </c>
    </row>
    <row r="112" spans="1:8" x14ac:dyDescent="0.25">
      <c r="A112" s="306"/>
      <c r="B112" s="2"/>
      <c r="C112" s="2"/>
      <c r="D112" s="48"/>
      <c r="E112" s="3" t="s">
        <v>23</v>
      </c>
      <c r="F112" s="5">
        <v>57006</v>
      </c>
      <c r="G112" s="7">
        <v>0</v>
      </c>
      <c r="H112" s="7">
        <v>0</v>
      </c>
    </row>
    <row r="113" spans="1:8" x14ac:dyDescent="0.25">
      <c r="A113" s="304">
        <v>38</v>
      </c>
      <c r="B113" s="2">
        <v>34</v>
      </c>
      <c r="C113" s="2">
        <v>2371</v>
      </c>
      <c r="D113" s="48" t="s">
        <v>61</v>
      </c>
      <c r="E113" s="4" t="s">
        <v>21</v>
      </c>
      <c r="F113" s="6">
        <v>1015635</v>
      </c>
      <c r="G113" s="8">
        <v>0</v>
      </c>
      <c r="H113" s="8">
        <v>0</v>
      </c>
    </row>
    <row r="114" spans="1:8" x14ac:dyDescent="0.25">
      <c r="A114" s="305"/>
      <c r="B114" s="2"/>
      <c r="C114" s="2"/>
      <c r="D114" s="48"/>
      <c r="E114" s="3" t="s">
        <v>35</v>
      </c>
      <c r="F114" s="5">
        <v>984979</v>
      </c>
      <c r="G114" s="7">
        <v>0</v>
      </c>
      <c r="H114" s="7">
        <v>0</v>
      </c>
    </row>
    <row r="115" spans="1:8" x14ac:dyDescent="0.25">
      <c r="A115" s="305"/>
      <c r="B115" s="2"/>
      <c r="C115" s="2"/>
      <c r="D115" s="48"/>
      <c r="E115" s="3" t="s">
        <v>22</v>
      </c>
      <c r="F115" s="5">
        <v>29865</v>
      </c>
      <c r="G115" s="7">
        <v>0</v>
      </c>
      <c r="H115" s="7">
        <v>0</v>
      </c>
    </row>
    <row r="116" spans="1:8" x14ac:dyDescent="0.25">
      <c r="A116" s="306"/>
      <c r="B116" s="2"/>
      <c r="C116" s="2"/>
      <c r="D116" s="48"/>
      <c r="E116" s="3" t="s">
        <v>23</v>
      </c>
      <c r="F116" s="7">
        <v>791</v>
      </c>
      <c r="G116" s="7">
        <v>0</v>
      </c>
      <c r="H116" s="7">
        <v>0</v>
      </c>
    </row>
    <row r="117" spans="1:8" x14ac:dyDescent="0.25">
      <c r="A117" s="304">
        <v>39</v>
      </c>
      <c r="B117" s="2">
        <v>34</v>
      </c>
      <c r="C117" s="2">
        <v>2372</v>
      </c>
      <c r="D117" s="48" t="s">
        <v>62</v>
      </c>
      <c r="E117" s="4" t="s">
        <v>21</v>
      </c>
      <c r="F117" s="6">
        <v>1042702</v>
      </c>
      <c r="G117" s="8">
        <v>0</v>
      </c>
      <c r="H117" s="8">
        <v>0</v>
      </c>
    </row>
    <row r="118" spans="1:8" x14ac:dyDescent="0.25">
      <c r="A118" s="305"/>
      <c r="B118" s="2"/>
      <c r="C118" s="2"/>
      <c r="D118" s="48"/>
      <c r="E118" s="3" t="s">
        <v>34</v>
      </c>
      <c r="F118" s="5">
        <v>347600</v>
      </c>
      <c r="G118" s="7">
        <v>0</v>
      </c>
      <c r="H118" s="7">
        <v>0</v>
      </c>
    </row>
    <row r="119" spans="1:8" x14ac:dyDescent="0.25">
      <c r="A119" s="305"/>
      <c r="B119" s="2"/>
      <c r="C119" s="2"/>
      <c r="D119" s="48"/>
      <c r="E119" s="3" t="s">
        <v>35</v>
      </c>
      <c r="F119" s="5">
        <v>523280</v>
      </c>
      <c r="G119" s="7">
        <v>0</v>
      </c>
      <c r="H119" s="7">
        <v>0</v>
      </c>
    </row>
    <row r="120" spans="1:8" x14ac:dyDescent="0.25">
      <c r="A120" s="305"/>
      <c r="B120" s="2"/>
      <c r="C120" s="2"/>
      <c r="D120" s="48"/>
      <c r="E120" s="3" t="s">
        <v>22</v>
      </c>
      <c r="F120" s="5">
        <v>167102</v>
      </c>
      <c r="G120" s="7">
        <v>0</v>
      </c>
      <c r="H120" s="7">
        <v>0</v>
      </c>
    </row>
    <row r="121" spans="1:8" x14ac:dyDescent="0.25">
      <c r="A121" s="306"/>
      <c r="B121" s="2"/>
      <c r="C121" s="2"/>
      <c r="D121" s="48"/>
      <c r="E121" s="3" t="s">
        <v>23</v>
      </c>
      <c r="F121" s="5">
        <v>4720</v>
      </c>
      <c r="G121" s="7">
        <v>0</v>
      </c>
      <c r="H121" s="7">
        <v>0</v>
      </c>
    </row>
    <row r="122" spans="1:8" x14ac:dyDescent="0.25">
      <c r="A122" s="304">
        <v>40</v>
      </c>
      <c r="B122" s="2">
        <v>34</v>
      </c>
      <c r="C122" s="2">
        <v>2374</v>
      </c>
      <c r="D122" s="48" t="s">
        <v>63</v>
      </c>
      <c r="E122" s="4" t="s">
        <v>21</v>
      </c>
      <c r="F122" s="6">
        <v>2506810</v>
      </c>
      <c r="G122" s="8">
        <v>0</v>
      </c>
      <c r="H122" s="8">
        <v>0</v>
      </c>
    </row>
    <row r="123" spans="1:8" x14ac:dyDescent="0.25">
      <c r="A123" s="305"/>
      <c r="B123" s="2"/>
      <c r="C123" s="2"/>
      <c r="D123" s="48"/>
      <c r="E123" s="3" t="s">
        <v>34</v>
      </c>
      <c r="F123" s="5">
        <v>766584</v>
      </c>
      <c r="G123" s="7">
        <v>0</v>
      </c>
      <c r="H123" s="7">
        <v>0</v>
      </c>
    </row>
    <row r="124" spans="1:8" x14ac:dyDescent="0.25">
      <c r="A124" s="305"/>
      <c r="B124" s="2"/>
      <c r="C124" s="2"/>
      <c r="D124" s="48"/>
      <c r="E124" s="3" t="s">
        <v>22</v>
      </c>
      <c r="F124" s="5">
        <v>1592148</v>
      </c>
      <c r="G124" s="7">
        <v>0</v>
      </c>
      <c r="H124" s="7">
        <v>0</v>
      </c>
    </row>
    <row r="125" spans="1:8" x14ac:dyDescent="0.25">
      <c r="A125" s="306"/>
      <c r="B125" s="2"/>
      <c r="C125" s="2"/>
      <c r="D125" s="48"/>
      <c r="E125" s="3" t="s">
        <v>23</v>
      </c>
      <c r="F125" s="5">
        <v>148078</v>
      </c>
      <c r="G125" s="7">
        <v>0</v>
      </c>
      <c r="H125" s="7">
        <v>0</v>
      </c>
    </row>
    <row r="126" spans="1:8" x14ac:dyDescent="0.25">
      <c r="A126" s="304">
        <v>41</v>
      </c>
      <c r="B126" s="2">
        <v>34</v>
      </c>
      <c r="C126" s="2">
        <v>2375</v>
      </c>
      <c r="D126" s="48" t="s">
        <v>64</v>
      </c>
      <c r="E126" s="4" t="s">
        <v>21</v>
      </c>
      <c r="F126" s="6">
        <v>305403</v>
      </c>
      <c r="G126" s="8">
        <v>0</v>
      </c>
      <c r="H126" s="8">
        <v>0</v>
      </c>
    </row>
    <row r="127" spans="1:8" x14ac:dyDescent="0.25">
      <c r="A127" s="305"/>
      <c r="B127" s="2"/>
      <c r="C127" s="2"/>
      <c r="D127" s="48"/>
      <c r="E127" s="3" t="s">
        <v>35</v>
      </c>
      <c r="F127" s="5">
        <v>301337</v>
      </c>
      <c r="G127" s="7">
        <v>0</v>
      </c>
      <c r="H127" s="7">
        <v>0</v>
      </c>
    </row>
    <row r="128" spans="1:8" x14ac:dyDescent="0.25">
      <c r="A128" s="306"/>
      <c r="B128" s="2"/>
      <c r="C128" s="2"/>
      <c r="D128" s="48"/>
      <c r="E128" s="3" t="s">
        <v>23</v>
      </c>
      <c r="F128" s="5">
        <v>4066</v>
      </c>
      <c r="G128" s="7">
        <v>0</v>
      </c>
      <c r="H128" s="7">
        <v>0</v>
      </c>
    </row>
    <row r="129" spans="1:8" x14ac:dyDescent="0.25">
      <c r="A129" s="304">
        <v>42</v>
      </c>
      <c r="B129" s="2">
        <v>34</v>
      </c>
      <c r="C129" s="2">
        <v>5792</v>
      </c>
      <c r="D129" s="48" t="s">
        <v>65</v>
      </c>
      <c r="E129" s="4" t="s">
        <v>21</v>
      </c>
      <c r="F129" s="6">
        <v>311419</v>
      </c>
      <c r="G129" s="8">
        <v>0</v>
      </c>
      <c r="H129" s="6">
        <v>53814</v>
      </c>
    </row>
    <row r="130" spans="1:8" x14ac:dyDescent="0.25">
      <c r="A130" s="305"/>
      <c r="B130" s="2"/>
      <c r="C130" s="2"/>
      <c r="D130" s="48"/>
      <c r="E130" s="3" t="s">
        <v>22</v>
      </c>
      <c r="F130" s="5">
        <v>201472</v>
      </c>
      <c r="G130" s="7">
        <v>0</v>
      </c>
      <c r="H130" s="7">
        <v>0</v>
      </c>
    </row>
    <row r="131" spans="1:8" x14ac:dyDescent="0.25">
      <c r="A131" s="306"/>
      <c r="B131" s="2"/>
      <c r="C131" s="2"/>
      <c r="D131" s="48"/>
      <c r="E131" s="3" t="s">
        <v>23</v>
      </c>
      <c r="F131" s="5">
        <v>109947</v>
      </c>
      <c r="G131" s="7">
        <v>0</v>
      </c>
      <c r="H131" s="5">
        <v>53814</v>
      </c>
    </row>
    <row r="132" spans="1:8" x14ac:dyDescent="0.25">
      <c r="A132" s="304">
        <v>43</v>
      </c>
      <c r="B132" s="2">
        <v>36</v>
      </c>
      <c r="C132" s="2">
        <v>270</v>
      </c>
      <c r="D132" s="48" t="s">
        <v>66</v>
      </c>
      <c r="E132" s="4" t="s">
        <v>21</v>
      </c>
      <c r="F132" s="6">
        <v>1674077</v>
      </c>
      <c r="G132" s="8">
        <v>0</v>
      </c>
      <c r="H132" s="6">
        <v>14747</v>
      </c>
    </row>
    <row r="133" spans="1:8" x14ac:dyDescent="0.25">
      <c r="A133" s="305"/>
      <c r="B133" s="2"/>
      <c r="C133" s="2"/>
      <c r="D133" s="48"/>
      <c r="E133" s="3" t="s">
        <v>34</v>
      </c>
      <c r="F133" s="5">
        <v>1652687</v>
      </c>
      <c r="G133" s="7">
        <v>0</v>
      </c>
      <c r="H133" s="7">
        <v>0</v>
      </c>
    </row>
    <row r="134" spans="1:8" x14ac:dyDescent="0.25">
      <c r="A134" s="305"/>
      <c r="B134" s="2"/>
      <c r="C134" s="2"/>
      <c r="D134" s="48"/>
      <c r="E134" s="3" t="s">
        <v>22</v>
      </c>
      <c r="F134" s="7">
        <v>526</v>
      </c>
      <c r="G134" s="7">
        <v>0</v>
      </c>
      <c r="H134" s="7">
        <v>0</v>
      </c>
    </row>
    <row r="135" spans="1:8" x14ac:dyDescent="0.25">
      <c r="A135" s="306"/>
      <c r="B135" s="2"/>
      <c r="C135" s="2"/>
      <c r="D135" s="48"/>
      <c r="E135" s="3" t="s">
        <v>23</v>
      </c>
      <c r="F135" s="5">
        <v>20864</v>
      </c>
      <c r="G135" s="7">
        <v>0</v>
      </c>
      <c r="H135" s="5">
        <v>14747</v>
      </c>
    </row>
    <row r="136" spans="1:8" ht="30" x14ac:dyDescent="0.25">
      <c r="A136" s="304">
        <v>44</v>
      </c>
      <c r="B136" s="2">
        <v>36</v>
      </c>
      <c r="C136" s="2">
        <v>362</v>
      </c>
      <c r="D136" s="48" t="s">
        <v>67</v>
      </c>
      <c r="E136" s="4" t="s">
        <v>21</v>
      </c>
      <c r="F136" s="6">
        <v>1117989</v>
      </c>
      <c r="G136" s="8">
        <v>0</v>
      </c>
      <c r="H136" s="6">
        <v>861577</v>
      </c>
    </row>
    <row r="137" spans="1:8" x14ac:dyDescent="0.25">
      <c r="A137" s="305"/>
      <c r="B137" s="2"/>
      <c r="C137" s="2"/>
      <c r="D137" s="48"/>
      <c r="E137" s="3" t="s">
        <v>22</v>
      </c>
      <c r="F137" s="5">
        <v>141308</v>
      </c>
      <c r="G137" s="7">
        <v>0</v>
      </c>
      <c r="H137" s="7">
        <v>0</v>
      </c>
    </row>
    <row r="138" spans="1:8" x14ac:dyDescent="0.25">
      <c r="A138" s="306"/>
      <c r="B138" s="2"/>
      <c r="C138" s="2"/>
      <c r="D138" s="48"/>
      <c r="E138" s="3" t="s">
        <v>23</v>
      </c>
      <c r="F138" s="5">
        <v>976681</v>
      </c>
      <c r="G138" s="7">
        <v>0</v>
      </c>
      <c r="H138" s="5">
        <v>861577</v>
      </c>
    </row>
    <row r="139" spans="1:8" x14ac:dyDescent="0.25">
      <c r="A139" s="304">
        <v>45</v>
      </c>
      <c r="B139" s="2">
        <v>52</v>
      </c>
      <c r="C139" s="2">
        <v>3025</v>
      </c>
      <c r="D139" s="48" t="s">
        <v>68</v>
      </c>
      <c r="E139" s="4" t="s">
        <v>21</v>
      </c>
      <c r="F139" s="6">
        <v>9354895</v>
      </c>
      <c r="G139" s="8">
        <v>0</v>
      </c>
      <c r="H139" s="6">
        <v>157623</v>
      </c>
    </row>
    <row r="140" spans="1:8" x14ac:dyDescent="0.25">
      <c r="A140" s="305"/>
      <c r="B140" s="2"/>
      <c r="C140" s="2"/>
      <c r="D140" s="48"/>
      <c r="E140" s="3" t="s">
        <v>34</v>
      </c>
      <c r="F140" s="5">
        <v>6092449</v>
      </c>
      <c r="G140" s="7">
        <v>0</v>
      </c>
      <c r="H140" s="7">
        <v>0</v>
      </c>
    </row>
    <row r="141" spans="1:8" x14ac:dyDescent="0.25">
      <c r="A141" s="305"/>
      <c r="B141" s="2"/>
      <c r="C141" s="2"/>
      <c r="D141" s="48"/>
      <c r="E141" s="3" t="s">
        <v>35</v>
      </c>
      <c r="F141" s="5">
        <v>153128</v>
      </c>
      <c r="G141" s="7">
        <v>0</v>
      </c>
      <c r="H141" s="7">
        <v>0</v>
      </c>
    </row>
    <row r="142" spans="1:8" x14ac:dyDescent="0.25">
      <c r="A142" s="305"/>
      <c r="B142" s="2"/>
      <c r="C142" s="2"/>
      <c r="D142" s="48"/>
      <c r="E142" s="3" t="s">
        <v>22</v>
      </c>
      <c r="F142" s="5">
        <v>2949040</v>
      </c>
      <c r="G142" s="7">
        <v>0</v>
      </c>
      <c r="H142" s="7">
        <v>0</v>
      </c>
    </row>
    <row r="143" spans="1:8" x14ac:dyDescent="0.25">
      <c r="A143" s="306"/>
      <c r="B143" s="2"/>
      <c r="C143" s="2"/>
      <c r="D143" s="48"/>
      <c r="E143" s="3" t="s">
        <v>23</v>
      </c>
      <c r="F143" s="5">
        <v>160278</v>
      </c>
      <c r="G143" s="7">
        <v>0</v>
      </c>
      <c r="H143" s="5">
        <v>157623</v>
      </c>
    </row>
    <row r="144" spans="1:8" ht="30" x14ac:dyDescent="0.25">
      <c r="A144" s="304">
        <v>46</v>
      </c>
      <c r="B144" s="2">
        <v>57</v>
      </c>
      <c r="C144" s="2">
        <v>761</v>
      </c>
      <c r="D144" s="48" t="s">
        <v>69</v>
      </c>
      <c r="E144" s="4" t="s">
        <v>21</v>
      </c>
      <c r="F144" s="6">
        <v>540537</v>
      </c>
      <c r="G144" s="8">
        <v>0</v>
      </c>
      <c r="H144" s="6">
        <v>16703</v>
      </c>
    </row>
    <row r="145" spans="1:8" x14ac:dyDescent="0.25">
      <c r="A145" s="305"/>
      <c r="B145" s="2"/>
      <c r="C145" s="2"/>
      <c r="D145" s="48"/>
      <c r="E145" s="3" t="s">
        <v>34</v>
      </c>
      <c r="F145" s="5">
        <v>4568</v>
      </c>
      <c r="G145" s="7">
        <v>0</v>
      </c>
      <c r="H145" s="7">
        <v>0</v>
      </c>
    </row>
    <row r="146" spans="1:8" x14ac:dyDescent="0.25">
      <c r="A146" s="305"/>
      <c r="B146" s="2"/>
      <c r="C146" s="2"/>
      <c r="D146" s="48"/>
      <c r="E146" s="3" t="s">
        <v>22</v>
      </c>
      <c r="F146" s="5">
        <v>513488</v>
      </c>
      <c r="G146" s="7">
        <v>0</v>
      </c>
      <c r="H146" s="7">
        <v>0</v>
      </c>
    </row>
    <row r="147" spans="1:8" x14ac:dyDescent="0.25">
      <c r="A147" s="306"/>
      <c r="B147" s="2"/>
      <c r="C147" s="2"/>
      <c r="D147" s="48"/>
      <c r="E147" s="3" t="s">
        <v>23</v>
      </c>
      <c r="F147" s="5">
        <v>22481</v>
      </c>
      <c r="G147" s="7">
        <v>0</v>
      </c>
      <c r="H147" s="5">
        <v>16703</v>
      </c>
    </row>
    <row r="148" spans="1:8" x14ac:dyDescent="0.25">
      <c r="A148" s="304">
        <v>47</v>
      </c>
      <c r="B148" s="2">
        <v>59</v>
      </c>
      <c r="C148" s="2">
        <v>3001</v>
      </c>
      <c r="D148" s="48" t="s">
        <v>70</v>
      </c>
      <c r="E148" s="4" t="s">
        <v>21</v>
      </c>
      <c r="F148" s="6">
        <v>2587699</v>
      </c>
      <c r="G148" s="8">
        <v>0</v>
      </c>
      <c r="H148" s="6">
        <v>1130282</v>
      </c>
    </row>
    <row r="149" spans="1:8" x14ac:dyDescent="0.25">
      <c r="A149" s="305"/>
      <c r="B149" s="2"/>
      <c r="C149" s="2"/>
      <c r="D149" s="48"/>
      <c r="E149" s="3" t="s">
        <v>22</v>
      </c>
      <c r="F149" s="5">
        <v>963157</v>
      </c>
      <c r="G149" s="7">
        <v>0</v>
      </c>
      <c r="H149" s="7">
        <v>0</v>
      </c>
    </row>
    <row r="150" spans="1:8" x14ac:dyDescent="0.25">
      <c r="A150" s="306"/>
      <c r="B150" s="2"/>
      <c r="C150" s="2"/>
      <c r="D150" s="48"/>
      <c r="E150" s="3" t="s">
        <v>23</v>
      </c>
      <c r="F150" s="5">
        <v>1624542</v>
      </c>
      <c r="G150" s="7">
        <v>0</v>
      </c>
      <c r="H150" s="5">
        <v>1130282</v>
      </c>
    </row>
    <row r="151" spans="1:8" ht="30" x14ac:dyDescent="0.25">
      <c r="A151" s="304">
        <v>48</v>
      </c>
      <c r="B151" s="2">
        <v>71</v>
      </c>
      <c r="C151" s="2">
        <v>4009</v>
      </c>
      <c r="D151" s="48" t="s">
        <v>71</v>
      </c>
      <c r="E151" s="4" t="s">
        <v>21</v>
      </c>
      <c r="F151" s="6">
        <v>9192091</v>
      </c>
      <c r="G151" s="8">
        <v>0</v>
      </c>
      <c r="H151" s="8">
        <v>0</v>
      </c>
    </row>
    <row r="152" spans="1:8" x14ac:dyDescent="0.25">
      <c r="A152" s="305"/>
      <c r="B152" s="2"/>
      <c r="C152" s="2"/>
      <c r="D152" s="48"/>
      <c r="E152" s="3" t="s">
        <v>34</v>
      </c>
      <c r="F152" s="5">
        <v>2349734</v>
      </c>
      <c r="G152" s="7">
        <v>0</v>
      </c>
      <c r="H152" s="7">
        <v>0</v>
      </c>
    </row>
    <row r="153" spans="1:8" x14ac:dyDescent="0.25">
      <c r="A153" s="305"/>
      <c r="B153" s="2"/>
      <c r="C153" s="2"/>
      <c r="D153" s="48"/>
      <c r="E153" s="3" t="s">
        <v>35</v>
      </c>
      <c r="F153" s="5">
        <v>2606759</v>
      </c>
      <c r="G153" s="7">
        <v>0</v>
      </c>
      <c r="H153" s="7">
        <v>0</v>
      </c>
    </row>
    <row r="154" spans="1:8" x14ac:dyDescent="0.25">
      <c r="A154" s="305"/>
      <c r="B154" s="2"/>
      <c r="C154" s="2"/>
      <c r="D154" s="48"/>
      <c r="E154" s="3" t="s">
        <v>22</v>
      </c>
      <c r="F154" s="5">
        <v>4197834</v>
      </c>
      <c r="G154" s="7">
        <v>0</v>
      </c>
      <c r="H154" s="7">
        <v>0</v>
      </c>
    </row>
    <row r="155" spans="1:8" x14ac:dyDescent="0.25">
      <c r="A155" s="306"/>
      <c r="B155" s="2"/>
      <c r="C155" s="2"/>
      <c r="D155" s="48"/>
      <c r="E155" s="3" t="s">
        <v>23</v>
      </c>
      <c r="F155" s="5">
        <v>37764</v>
      </c>
      <c r="G155" s="7">
        <v>0</v>
      </c>
      <c r="H155" s="7">
        <v>0</v>
      </c>
    </row>
    <row r="156" spans="1:8" x14ac:dyDescent="0.25">
      <c r="A156" s="304">
        <v>49</v>
      </c>
      <c r="B156" s="2">
        <v>71</v>
      </c>
      <c r="C156" s="2">
        <v>4010</v>
      </c>
      <c r="D156" s="48" t="s">
        <v>72</v>
      </c>
      <c r="E156" s="4" t="s">
        <v>21</v>
      </c>
      <c r="F156" s="6">
        <v>668708</v>
      </c>
      <c r="G156" s="8">
        <v>0</v>
      </c>
      <c r="H156" s="6">
        <v>441741</v>
      </c>
    </row>
    <row r="157" spans="1:8" x14ac:dyDescent="0.25">
      <c r="A157" s="305"/>
      <c r="B157" s="2"/>
      <c r="C157" s="2"/>
      <c r="D157" s="48"/>
      <c r="E157" s="3" t="s">
        <v>22</v>
      </c>
      <c r="F157" s="5">
        <v>116411</v>
      </c>
      <c r="G157" s="7">
        <v>0</v>
      </c>
      <c r="H157" s="7">
        <v>0</v>
      </c>
    </row>
    <row r="158" spans="1:8" x14ac:dyDescent="0.25">
      <c r="A158" s="306"/>
      <c r="B158" s="2"/>
      <c r="C158" s="2"/>
      <c r="D158" s="48"/>
      <c r="E158" s="3" t="s">
        <v>23</v>
      </c>
      <c r="F158" s="5">
        <v>552297</v>
      </c>
      <c r="G158" s="7">
        <v>0</v>
      </c>
      <c r="H158" s="5">
        <v>441741</v>
      </c>
    </row>
    <row r="159" spans="1:8" x14ac:dyDescent="0.25">
      <c r="A159" s="304">
        <v>50</v>
      </c>
      <c r="B159" s="2">
        <v>71</v>
      </c>
      <c r="C159" s="2">
        <v>4102</v>
      </c>
      <c r="D159" s="48" t="s">
        <v>73</v>
      </c>
      <c r="E159" s="4" t="s">
        <v>21</v>
      </c>
      <c r="F159" s="6">
        <v>3642374</v>
      </c>
      <c r="G159" s="8">
        <v>0</v>
      </c>
      <c r="H159" s="6">
        <v>15750</v>
      </c>
    </row>
    <row r="160" spans="1:8" x14ac:dyDescent="0.25">
      <c r="A160" s="305"/>
      <c r="B160" s="2"/>
      <c r="C160" s="2"/>
      <c r="D160" s="48"/>
      <c r="E160" s="3" t="s">
        <v>35</v>
      </c>
      <c r="F160" s="5">
        <v>1979327</v>
      </c>
      <c r="G160" s="7">
        <v>0</v>
      </c>
      <c r="H160" s="7">
        <v>0</v>
      </c>
    </row>
    <row r="161" spans="1:8" x14ac:dyDescent="0.25">
      <c r="A161" s="305"/>
      <c r="B161" s="2"/>
      <c r="C161" s="2"/>
      <c r="D161" s="48"/>
      <c r="E161" s="3" t="s">
        <v>22</v>
      </c>
      <c r="F161" s="5">
        <v>1647297</v>
      </c>
      <c r="G161" s="7">
        <v>0</v>
      </c>
      <c r="H161" s="7">
        <v>0</v>
      </c>
    </row>
    <row r="162" spans="1:8" x14ac:dyDescent="0.25">
      <c r="A162" s="306"/>
      <c r="B162" s="2"/>
      <c r="C162" s="2"/>
      <c r="D162" s="48"/>
      <c r="E162" s="3" t="s">
        <v>23</v>
      </c>
      <c r="F162" s="5">
        <v>15750</v>
      </c>
      <c r="G162" s="7">
        <v>0</v>
      </c>
      <c r="H162" s="5">
        <v>15750</v>
      </c>
    </row>
    <row r="163" spans="1:8" x14ac:dyDescent="0.25">
      <c r="A163" s="304">
        <v>51</v>
      </c>
      <c r="B163" s="2">
        <v>71</v>
      </c>
      <c r="C163" s="2">
        <v>4103</v>
      </c>
      <c r="D163" s="48" t="s">
        <v>74</v>
      </c>
      <c r="E163" s="4" t="s">
        <v>21</v>
      </c>
      <c r="F163" s="6">
        <v>115204</v>
      </c>
      <c r="G163" s="8">
        <v>0</v>
      </c>
      <c r="H163" s="6">
        <v>32521</v>
      </c>
    </row>
    <row r="164" spans="1:8" x14ac:dyDescent="0.25">
      <c r="A164" s="305"/>
      <c r="B164" s="2"/>
      <c r="C164" s="2"/>
      <c r="D164" s="48"/>
      <c r="E164" s="3" t="s">
        <v>22</v>
      </c>
      <c r="F164" s="5">
        <v>50763</v>
      </c>
      <c r="G164" s="7">
        <v>0</v>
      </c>
      <c r="H164" s="7">
        <v>0</v>
      </c>
    </row>
    <row r="165" spans="1:8" x14ac:dyDescent="0.25">
      <c r="A165" s="306"/>
      <c r="B165" s="2"/>
      <c r="C165" s="2"/>
      <c r="D165" s="48"/>
      <c r="E165" s="3" t="s">
        <v>23</v>
      </c>
      <c r="F165" s="5">
        <v>64441</v>
      </c>
      <c r="G165" s="7">
        <v>0</v>
      </c>
      <c r="H165" s="5">
        <v>32521</v>
      </c>
    </row>
    <row r="166" spans="1:8" x14ac:dyDescent="0.25">
      <c r="A166" s="304">
        <v>52</v>
      </c>
      <c r="B166" s="2">
        <v>71</v>
      </c>
      <c r="C166" s="2">
        <v>4104</v>
      </c>
      <c r="D166" s="48" t="s">
        <v>75</v>
      </c>
      <c r="E166" s="4" t="s">
        <v>21</v>
      </c>
      <c r="F166" s="6">
        <v>150183</v>
      </c>
      <c r="G166" s="8">
        <v>0</v>
      </c>
      <c r="H166" s="8">
        <v>0</v>
      </c>
    </row>
    <row r="167" spans="1:8" x14ac:dyDescent="0.25">
      <c r="A167" s="306"/>
      <c r="B167" s="2"/>
      <c r="C167" s="2"/>
      <c r="D167" s="48"/>
      <c r="E167" s="3" t="s">
        <v>22</v>
      </c>
      <c r="F167" s="5">
        <v>150183</v>
      </c>
      <c r="G167" s="7">
        <v>0</v>
      </c>
      <c r="H167" s="7">
        <v>0</v>
      </c>
    </row>
    <row r="168" spans="1:8" x14ac:dyDescent="0.25">
      <c r="A168" s="304">
        <v>53</v>
      </c>
      <c r="B168" s="2">
        <v>71</v>
      </c>
      <c r="C168" s="2">
        <v>4106</v>
      </c>
      <c r="D168" s="48" t="s">
        <v>76</v>
      </c>
      <c r="E168" s="4" t="s">
        <v>21</v>
      </c>
      <c r="F168" s="6">
        <v>812314</v>
      </c>
      <c r="G168" s="8">
        <v>0</v>
      </c>
      <c r="H168" s="8">
        <v>0</v>
      </c>
    </row>
    <row r="169" spans="1:8" x14ac:dyDescent="0.25">
      <c r="A169" s="306"/>
      <c r="B169" s="2"/>
      <c r="C169" s="2"/>
      <c r="D169" s="48"/>
      <c r="E169" s="3" t="s">
        <v>22</v>
      </c>
      <c r="F169" s="5">
        <v>812314</v>
      </c>
      <c r="G169" s="7">
        <v>0</v>
      </c>
      <c r="H169" s="7">
        <v>0</v>
      </c>
    </row>
    <row r="170" spans="1:8" x14ac:dyDescent="0.25">
      <c r="A170" s="304">
        <v>54</v>
      </c>
      <c r="B170" s="2">
        <v>74</v>
      </c>
      <c r="C170" s="2">
        <v>4095</v>
      </c>
      <c r="D170" s="48" t="s">
        <v>77</v>
      </c>
      <c r="E170" s="4" t="s">
        <v>21</v>
      </c>
      <c r="F170" s="6">
        <v>5210601</v>
      </c>
      <c r="G170" s="8">
        <v>0</v>
      </c>
      <c r="H170" s="6">
        <v>3434395</v>
      </c>
    </row>
    <row r="171" spans="1:8" x14ac:dyDescent="0.25">
      <c r="A171" s="305"/>
      <c r="B171" s="2"/>
      <c r="C171" s="2"/>
      <c r="D171" s="48"/>
      <c r="E171" s="3" t="s">
        <v>22</v>
      </c>
      <c r="F171" s="5">
        <v>1111540</v>
      </c>
      <c r="G171" s="7">
        <v>0</v>
      </c>
      <c r="H171" s="7">
        <v>0</v>
      </c>
    </row>
    <row r="172" spans="1:8" x14ac:dyDescent="0.25">
      <c r="A172" s="306"/>
      <c r="B172" s="2"/>
      <c r="C172" s="2"/>
      <c r="D172" s="48"/>
      <c r="E172" s="3" t="s">
        <v>23</v>
      </c>
      <c r="F172" s="5">
        <v>4099061</v>
      </c>
      <c r="G172" s="7">
        <v>0</v>
      </c>
      <c r="H172" s="5">
        <v>3434395</v>
      </c>
    </row>
    <row r="173" spans="1:8" x14ac:dyDescent="0.25">
      <c r="A173" s="304">
        <v>55</v>
      </c>
      <c r="B173" s="2">
        <v>74</v>
      </c>
      <c r="C173" s="2">
        <v>4096</v>
      </c>
      <c r="D173" s="48" t="s">
        <v>78</v>
      </c>
      <c r="E173" s="4" t="s">
        <v>21</v>
      </c>
      <c r="F173" s="6">
        <v>548486</v>
      </c>
      <c r="G173" s="8">
        <v>0</v>
      </c>
      <c r="H173" s="8">
        <v>0</v>
      </c>
    </row>
    <row r="174" spans="1:8" x14ac:dyDescent="0.25">
      <c r="A174" s="305"/>
      <c r="B174" s="2"/>
      <c r="C174" s="2"/>
      <c r="D174" s="48"/>
      <c r="E174" s="3" t="s">
        <v>22</v>
      </c>
      <c r="F174" s="5">
        <v>520304</v>
      </c>
      <c r="G174" s="7">
        <v>0</v>
      </c>
      <c r="H174" s="7">
        <v>0</v>
      </c>
    </row>
    <row r="175" spans="1:8" x14ac:dyDescent="0.25">
      <c r="A175" s="306"/>
      <c r="B175" s="2"/>
      <c r="C175" s="2"/>
      <c r="D175" s="48"/>
      <c r="E175" s="3" t="s">
        <v>23</v>
      </c>
      <c r="F175" s="5">
        <v>28182</v>
      </c>
      <c r="G175" s="7">
        <v>0</v>
      </c>
      <c r="H175" s="7">
        <v>0</v>
      </c>
    </row>
    <row r="176" spans="1:8" x14ac:dyDescent="0.25">
      <c r="A176" s="304">
        <v>56</v>
      </c>
      <c r="B176" s="2">
        <v>74</v>
      </c>
      <c r="C176" s="2">
        <v>4097</v>
      </c>
      <c r="D176" s="48" t="s">
        <v>79</v>
      </c>
      <c r="E176" s="4" t="s">
        <v>21</v>
      </c>
      <c r="F176" s="6">
        <v>108481</v>
      </c>
      <c r="G176" s="8">
        <v>0</v>
      </c>
      <c r="H176" s="8">
        <v>0</v>
      </c>
    </row>
    <row r="177" spans="1:8" x14ac:dyDescent="0.25">
      <c r="A177" s="305"/>
      <c r="B177" s="2"/>
      <c r="C177" s="2"/>
      <c r="D177" s="48"/>
      <c r="E177" s="3" t="s">
        <v>22</v>
      </c>
      <c r="F177" s="5">
        <v>57244</v>
      </c>
      <c r="G177" s="7">
        <v>0</v>
      </c>
      <c r="H177" s="7">
        <v>0</v>
      </c>
    </row>
    <row r="178" spans="1:8" x14ac:dyDescent="0.25">
      <c r="A178" s="306"/>
      <c r="B178" s="2"/>
      <c r="C178" s="2"/>
      <c r="D178" s="48"/>
      <c r="E178" s="3" t="s">
        <v>23</v>
      </c>
      <c r="F178" s="5">
        <v>51237</v>
      </c>
      <c r="G178" s="7">
        <v>0</v>
      </c>
      <c r="H178" s="7">
        <v>0</v>
      </c>
    </row>
    <row r="179" spans="1:8" ht="30" x14ac:dyDescent="0.25">
      <c r="A179" s="304">
        <v>57</v>
      </c>
      <c r="B179" s="2">
        <v>74</v>
      </c>
      <c r="C179" s="2">
        <v>4098</v>
      </c>
      <c r="D179" s="48" t="s">
        <v>80</v>
      </c>
      <c r="E179" s="4" t="s">
        <v>21</v>
      </c>
      <c r="F179" s="6">
        <v>249177</v>
      </c>
      <c r="G179" s="8">
        <v>0</v>
      </c>
      <c r="H179" s="8">
        <v>461</v>
      </c>
    </row>
    <row r="180" spans="1:8" x14ac:dyDescent="0.25">
      <c r="A180" s="305"/>
      <c r="B180" s="2"/>
      <c r="C180" s="2"/>
      <c r="D180" s="48"/>
      <c r="E180" s="3" t="s">
        <v>22</v>
      </c>
      <c r="F180" s="5">
        <v>176657</v>
      </c>
      <c r="G180" s="7">
        <v>0</v>
      </c>
      <c r="H180" s="7">
        <v>0</v>
      </c>
    </row>
    <row r="181" spans="1:8" x14ac:dyDescent="0.25">
      <c r="A181" s="306"/>
      <c r="B181" s="2"/>
      <c r="C181" s="2"/>
      <c r="D181" s="48"/>
      <c r="E181" s="3" t="s">
        <v>23</v>
      </c>
      <c r="F181" s="5">
        <v>72520</v>
      </c>
      <c r="G181" s="7">
        <v>0</v>
      </c>
      <c r="H181" s="7">
        <v>461</v>
      </c>
    </row>
    <row r="182" spans="1:8" ht="30" x14ac:dyDescent="0.25">
      <c r="A182" s="304">
        <v>58</v>
      </c>
      <c r="B182" s="2">
        <v>74</v>
      </c>
      <c r="C182" s="2">
        <v>4099</v>
      </c>
      <c r="D182" s="48" t="s">
        <v>81</v>
      </c>
      <c r="E182" s="4" t="s">
        <v>21</v>
      </c>
      <c r="F182" s="6">
        <v>1657192</v>
      </c>
      <c r="G182" s="6">
        <v>3990</v>
      </c>
      <c r="H182" s="8">
        <v>0</v>
      </c>
    </row>
    <row r="183" spans="1:8" x14ac:dyDescent="0.25">
      <c r="A183" s="305"/>
      <c r="B183" s="2"/>
      <c r="C183" s="2"/>
      <c r="D183" s="48"/>
      <c r="E183" s="3" t="s">
        <v>34</v>
      </c>
      <c r="F183" s="5">
        <v>961848</v>
      </c>
      <c r="G183" s="5">
        <v>3230</v>
      </c>
      <c r="H183" s="7">
        <v>0</v>
      </c>
    </row>
    <row r="184" spans="1:8" x14ac:dyDescent="0.25">
      <c r="A184" s="306"/>
      <c r="B184" s="2"/>
      <c r="C184" s="2"/>
      <c r="D184" s="48"/>
      <c r="E184" s="3" t="s">
        <v>22</v>
      </c>
      <c r="F184" s="5">
        <v>695344</v>
      </c>
      <c r="G184" s="7">
        <v>760</v>
      </c>
      <c r="H184" s="7">
        <v>0</v>
      </c>
    </row>
    <row r="185" spans="1:8" x14ac:dyDescent="0.25">
      <c r="A185" s="304">
        <v>59</v>
      </c>
      <c r="B185" s="2">
        <v>75</v>
      </c>
      <c r="C185" s="2">
        <v>4008</v>
      </c>
      <c r="D185" s="48" t="s">
        <v>128</v>
      </c>
      <c r="E185" s="4" t="s">
        <v>21</v>
      </c>
      <c r="F185" s="6">
        <v>3712376</v>
      </c>
      <c r="G185" s="8">
        <v>0</v>
      </c>
      <c r="H185" s="8">
        <v>0</v>
      </c>
    </row>
    <row r="186" spans="1:8" x14ac:dyDescent="0.25">
      <c r="A186" s="305"/>
      <c r="B186" s="2"/>
      <c r="C186" s="2"/>
      <c r="D186" s="48"/>
      <c r="E186" s="3" t="s">
        <v>34</v>
      </c>
      <c r="F186" s="5">
        <v>691744</v>
      </c>
      <c r="G186" s="7">
        <v>0</v>
      </c>
      <c r="H186" s="7">
        <v>0</v>
      </c>
    </row>
    <row r="187" spans="1:8" x14ac:dyDescent="0.25">
      <c r="A187" s="305"/>
      <c r="B187" s="2"/>
      <c r="C187" s="2"/>
      <c r="D187" s="48"/>
      <c r="E187" s="3" t="s">
        <v>22</v>
      </c>
      <c r="F187" s="5">
        <v>3015202</v>
      </c>
      <c r="G187" s="7">
        <v>0</v>
      </c>
      <c r="H187" s="7">
        <v>0</v>
      </c>
    </row>
    <row r="188" spans="1:8" x14ac:dyDescent="0.25">
      <c r="A188" s="306"/>
      <c r="B188" s="2"/>
      <c r="C188" s="2"/>
      <c r="D188" s="48"/>
      <c r="E188" s="3" t="s">
        <v>23</v>
      </c>
      <c r="F188" s="5">
        <v>5430</v>
      </c>
      <c r="G188" s="7">
        <v>0</v>
      </c>
      <c r="H188" s="7">
        <v>0</v>
      </c>
    </row>
    <row r="189" spans="1:8" ht="30" x14ac:dyDescent="0.25">
      <c r="A189" s="304">
        <v>60</v>
      </c>
      <c r="B189" s="2">
        <v>75</v>
      </c>
      <c r="C189" s="2">
        <v>4018</v>
      </c>
      <c r="D189" s="48" t="s">
        <v>82</v>
      </c>
      <c r="E189" s="4" t="s">
        <v>21</v>
      </c>
      <c r="F189" s="6">
        <v>90723</v>
      </c>
      <c r="G189" s="8">
        <v>0</v>
      </c>
      <c r="H189" s="8">
        <v>0</v>
      </c>
    </row>
    <row r="190" spans="1:8" x14ac:dyDescent="0.25">
      <c r="A190" s="305"/>
      <c r="B190" s="2"/>
      <c r="C190" s="2"/>
      <c r="D190" s="48"/>
      <c r="E190" s="3" t="s">
        <v>22</v>
      </c>
      <c r="F190" s="5">
        <v>85875</v>
      </c>
      <c r="G190" s="7">
        <v>0</v>
      </c>
      <c r="H190" s="7">
        <v>0</v>
      </c>
    </row>
    <row r="191" spans="1:8" x14ac:dyDescent="0.25">
      <c r="A191" s="306"/>
      <c r="B191" s="2"/>
      <c r="C191" s="2"/>
      <c r="D191" s="48"/>
      <c r="E191" s="3" t="s">
        <v>23</v>
      </c>
      <c r="F191" s="5">
        <v>4848</v>
      </c>
      <c r="G191" s="7">
        <v>0</v>
      </c>
      <c r="H191" s="7">
        <v>0</v>
      </c>
    </row>
    <row r="192" spans="1:8" x14ac:dyDescent="0.25">
      <c r="A192" s="304">
        <v>61</v>
      </c>
      <c r="B192" s="2">
        <v>75</v>
      </c>
      <c r="C192" s="2">
        <v>4022</v>
      </c>
      <c r="D192" s="48" t="s">
        <v>83</v>
      </c>
      <c r="E192" s="4" t="s">
        <v>21</v>
      </c>
      <c r="F192" s="6">
        <v>29622</v>
      </c>
      <c r="G192" s="8">
        <v>0</v>
      </c>
      <c r="H192" s="8">
        <v>0</v>
      </c>
    </row>
    <row r="193" spans="1:8" x14ac:dyDescent="0.25">
      <c r="A193" s="306"/>
      <c r="B193" s="2"/>
      <c r="C193" s="2"/>
      <c r="D193" s="48"/>
      <c r="E193" s="3" t="s">
        <v>35</v>
      </c>
      <c r="F193" s="5">
        <v>29622</v>
      </c>
      <c r="G193" s="7">
        <v>0</v>
      </c>
      <c r="H193" s="7">
        <v>0</v>
      </c>
    </row>
    <row r="194" spans="1:8" x14ac:dyDescent="0.25">
      <c r="A194" s="304">
        <v>62</v>
      </c>
      <c r="B194" s="2">
        <v>75</v>
      </c>
      <c r="C194" s="2">
        <v>4101</v>
      </c>
      <c r="D194" s="48" t="s">
        <v>84</v>
      </c>
      <c r="E194" s="4" t="s">
        <v>21</v>
      </c>
      <c r="F194" s="6">
        <v>4494007</v>
      </c>
      <c r="G194" s="8">
        <v>0</v>
      </c>
      <c r="H194" s="6">
        <v>2006583</v>
      </c>
    </row>
    <row r="195" spans="1:8" x14ac:dyDescent="0.25">
      <c r="A195" s="305"/>
      <c r="B195" s="2"/>
      <c r="C195" s="2"/>
      <c r="D195" s="48"/>
      <c r="E195" s="3" t="s">
        <v>22</v>
      </c>
      <c r="F195" s="5">
        <v>1428279</v>
      </c>
      <c r="G195" s="7">
        <v>0</v>
      </c>
      <c r="H195" s="7">
        <v>0</v>
      </c>
    </row>
    <row r="196" spans="1:8" x14ac:dyDescent="0.25">
      <c r="A196" s="306"/>
      <c r="B196" s="2"/>
      <c r="C196" s="2"/>
      <c r="D196" s="48"/>
      <c r="E196" s="3" t="s">
        <v>23</v>
      </c>
      <c r="F196" s="5">
        <v>3065728</v>
      </c>
      <c r="G196" s="7">
        <v>0</v>
      </c>
      <c r="H196" s="5">
        <v>2006583</v>
      </c>
    </row>
    <row r="197" spans="1:8" x14ac:dyDescent="0.25">
      <c r="A197" s="304">
        <v>63</v>
      </c>
      <c r="B197" s="2">
        <v>76</v>
      </c>
      <c r="C197" s="2">
        <v>4014</v>
      </c>
      <c r="D197" s="48" t="s">
        <v>85</v>
      </c>
      <c r="E197" s="4" t="s">
        <v>21</v>
      </c>
      <c r="F197" s="6">
        <v>13126839</v>
      </c>
      <c r="G197" s="8">
        <v>0</v>
      </c>
      <c r="H197" s="8">
        <v>0</v>
      </c>
    </row>
    <row r="198" spans="1:8" x14ac:dyDescent="0.25">
      <c r="A198" s="305"/>
      <c r="B198" s="2"/>
      <c r="C198" s="2"/>
      <c r="D198" s="48"/>
      <c r="E198" s="3" t="s">
        <v>34</v>
      </c>
      <c r="F198" s="5">
        <v>1303663</v>
      </c>
      <c r="G198" s="7">
        <v>0</v>
      </c>
      <c r="H198" s="7">
        <v>0</v>
      </c>
    </row>
    <row r="199" spans="1:8" x14ac:dyDescent="0.25">
      <c r="A199" s="305"/>
      <c r="B199" s="2"/>
      <c r="C199" s="2"/>
      <c r="D199" s="48"/>
      <c r="E199" s="3" t="s">
        <v>35</v>
      </c>
      <c r="F199" s="5">
        <v>10909963</v>
      </c>
      <c r="G199" s="7">
        <v>0</v>
      </c>
      <c r="H199" s="7">
        <v>0</v>
      </c>
    </row>
    <row r="200" spans="1:8" x14ac:dyDescent="0.25">
      <c r="A200" s="305"/>
      <c r="B200" s="2"/>
      <c r="C200" s="2"/>
      <c r="D200" s="48"/>
      <c r="E200" s="3" t="s">
        <v>22</v>
      </c>
      <c r="F200" s="5">
        <v>912145</v>
      </c>
      <c r="G200" s="7">
        <v>0</v>
      </c>
      <c r="H200" s="7">
        <v>0</v>
      </c>
    </row>
    <row r="201" spans="1:8" x14ac:dyDescent="0.25">
      <c r="A201" s="306"/>
      <c r="B201" s="2"/>
      <c r="C201" s="2"/>
      <c r="D201" s="48"/>
      <c r="E201" s="3" t="s">
        <v>23</v>
      </c>
      <c r="F201" s="5">
        <v>1068</v>
      </c>
      <c r="G201" s="7">
        <v>0</v>
      </c>
      <c r="H201" s="7">
        <v>0</v>
      </c>
    </row>
    <row r="202" spans="1:8" ht="30" x14ac:dyDescent="0.25">
      <c r="A202" s="304">
        <v>64</v>
      </c>
      <c r="B202" s="2">
        <v>76</v>
      </c>
      <c r="C202" s="2">
        <v>4100</v>
      </c>
      <c r="D202" s="48" t="s">
        <v>86</v>
      </c>
      <c r="E202" s="4" t="s">
        <v>21</v>
      </c>
      <c r="F202" s="6">
        <v>1121904</v>
      </c>
      <c r="G202" s="8">
        <v>0</v>
      </c>
      <c r="H202" s="8">
        <v>0</v>
      </c>
    </row>
    <row r="203" spans="1:8" x14ac:dyDescent="0.25">
      <c r="A203" s="306"/>
      <c r="B203" s="2"/>
      <c r="C203" s="2"/>
      <c r="D203" s="48"/>
      <c r="E203" s="3" t="s">
        <v>22</v>
      </c>
      <c r="F203" s="5">
        <v>1121904</v>
      </c>
      <c r="G203" s="7">
        <v>0</v>
      </c>
      <c r="H203" s="7">
        <v>0</v>
      </c>
    </row>
    <row r="204" spans="1:8" x14ac:dyDescent="0.25">
      <c r="A204" s="304">
        <v>65</v>
      </c>
      <c r="B204" s="2">
        <v>76</v>
      </c>
      <c r="C204" s="2">
        <v>4101</v>
      </c>
      <c r="D204" s="48" t="s">
        <v>87</v>
      </c>
      <c r="E204" s="4" t="s">
        <v>21</v>
      </c>
      <c r="F204" s="6">
        <v>320134</v>
      </c>
      <c r="G204" s="8">
        <v>0</v>
      </c>
      <c r="H204" s="6">
        <v>2468</v>
      </c>
    </row>
    <row r="205" spans="1:8" x14ac:dyDescent="0.25">
      <c r="A205" s="305"/>
      <c r="B205" s="2"/>
      <c r="C205" s="2"/>
      <c r="D205" s="48"/>
      <c r="E205" s="3" t="s">
        <v>22</v>
      </c>
      <c r="F205" s="5">
        <v>317619</v>
      </c>
      <c r="G205" s="7">
        <v>0</v>
      </c>
      <c r="H205" s="7">
        <v>0</v>
      </c>
    </row>
    <row r="206" spans="1:8" x14ac:dyDescent="0.25">
      <c r="A206" s="306"/>
      <c r="B206" s="2"/>
      <c r="C206" s="2"/>
      <c r="D206" s="48"/>
      <c r="E206" s="3" t="s">
        <v>23</v>
      </c>
      <c r="F206" s="5">
        <v>2515</v>
      </c>
      <c r="G206" s="7">
        <v>0</v>
      </c>
      <c r="H206" s="5">
        <v>2468</v>
      </c>
    </row>
    <row r="207" spans="1:8" x14ac:dyDescent="0.25">
      <c r="A207" s="304">
        <v>66</v>
      </c>
      <c r="B207" s="2">
        <v>92</v>
      </c>
      <c r="C207" s="2">
        <v>1000</v>
      </c>
      <c r="D207" s="48" t="s">
        <v>88</v>
      </c>
      <c r="E207" s="4" t="s">
        <v>21</v>
      </c>
      <c r="F207" s="6">
        <v>7621</v>
      </c>
      <c r="G207" s="8">
        <v>0</v>
      </c>
      <c r="H207" s="8">
        <v>0</v>
      </c>
    </row>
    <row r="208" spans="1:8" x14ac:dyDescent="0.25">
      <c r="A208" s="306"/>
      <c r="B208" s="2"/>
      <c r="C208" s="2"/>
      <c r="D208" s="48"/>
      <c r="E208" s="3" t="s">
        <v>22</v>
      </c>
      <c r="F208" s="5">
        <v>7621</v>
      </c>
      <c r="G208" s="7">
        <v>0</v>
      </c>
      <c r="H208" s="7">
        <v>0</v>
      </c>
    </row>
    <row r="209" spans="1:8" ht="30" x14ac:dyDescent="0.25">
      <c r="A209" s="304">
        <v>67</v>
      </c>
      <c r="B209" s="2">
        <v>98</v>
      </c>
      <c r="C209" s="2">
        <v>1501</v>
      </c>
      <c r="D209" s="48" t="s">
        <v>89</v>
      </c>
      <c r="E209" s="4" t="s">
        <v>21</v>
      </c>
      <c r="F209" s="6">
        <v>45524</v>
      </c>
      <c r="G209" s="8">
        <v>0</v>
      </c>
      <c r="H209" s="8">
        <v>0</v>
      </c>
    </row>
    <row r="210" spans="1:8" x14ac:dyDescent="0.25">
      <c r="A210" s="305"/>
      <c r="B210" s="2"/>
      <c r="C210" s="2"/>
      <c r="D210" s="48"/>
      <c r="E210" s="3" t="s">
        <v>22</v>
      </c>
      <c r="F210" s="5">
        <v>36301</v>
      </c>
      <c r="G210" s="7">
        <v>0</v>
      </c>
      <c r="H210" s="7">
        <v>0</v>
      </c>
    </row>
    <row r="211" spans="1:8" x14ac:dyDescent="0.25">
      <c r="A211" s="306"/>
      <c r="B211" s="2"/>
      <c r="C211" s="2"/>
      <c r="D211" s="48"/>
      <c r="E211" s="3" t="s">
        <v>23</v>
      </c>
      <c r="F211" s="5">
        <v>9223</v>
      </c>
      <c r="G211" s="7">
        <v>0</v>
      </c>
      <c r="H211" s="7">
        <v>0</v>
      </c>
    </row>
    <row r="212" spans="1:8" ht="30" x14ac:dyDescent="0.25">
      <c r="A212" s="304">
        <v>68</v>
      </c>
      <c r="B212" s="2">
        <v>15</v>
      </c>
      <c r="C212" s="2">
        <v>2032</v>
      </c>
      <c r="D212" s="48" t="s">
        <v>90</v>
      </c>
      <c r="E212" s="4" t="s">
        <v>21</v>
      </c>
      <c r="F212" s="6">
        <v>1468974</v>
      </c>
      <c r="G212" s="8">
        <v>0</v>
      </c>
      <c r="H212" s="8">
        <v>0</v>
      </c>
    </row>
    <row r="213" spans="1:8" x14ac:dyDescent="0.25">
      <c r="A213" s="305"/>
      <c r="B213" s="2"/>
      <c r="C213" s="2"/>
      <c r="D213" s="48"/>
      <c r="E213" s="3" t="s">
        <v>22</v>
      </c>
      <c r="F213" s="5">
        <v>1448374</v>
      </c>
      <c r="G213" s="7">
        <v>0</v>
      </c>
      <c r="H213" s="7">
        <v>0</v>
      </c>
    </row>
    <row r="214" spans="1:8" x14ac:dyDescent="0.25">
      <c r="A214" s="306"/>
      <c r="B214" s="2"/>
      <c r="C214" s="2"/>
      <c r="D214" s="48"/>
      <c r="E214" s="3" t="s">
        <v>23</v>
      </c>
      <c r="F214" s="5">
        <v>20600</v>
      </c>
      <c r="G214" s="7">
        <v>0</v>
      </c>
      <c r="H214" s="7">
        <v>0</v>
      </c>
    </row>
    <row r="215" spans="1:8" x14ac:dyDescent="0.25">
      <c r="A215" s="304">
        <v>69</v>
      </c>
      <c r="B215" s="2">
        <v>16</v>
      </c>
      <c r="C215" s="2">
        <v>2008</v>
      </c>
      <c r="D215" s="48" t="s">
        <v>91</v>
      </c>
      <c r="E215" s="4" t="s">
        <v>21</v>
      </c>
      <c r="F215" s="6">
        <v>808468</v>
      </c>
      <c r="G215" s="8">
        <v>0</v>
      </c>
      <c r="H215" s="8">
        <v>0</v>
      </c>
    </row>
    <row r="216" spans="1:8" x14ac:dyDescent="0.25">
      <c r="A216" s="306"/>
      <c r="B216" s="2"/>
      <c r="C216" s="2"/>
      <c r="D216" s="48"/>
      <c r="E216" s="3" t="s">
        <v>22</v>
      </c>
      <c r="F216" s="5">
        <v>808468</v>
      </c>
      <c r="G216" s="7">
        <v>0</v>
      </c>
      <c r="H216" s="7">
        <v>0</v>
      </c>
    </row>
    <row r="217" spans="1:8" ht="30" x14ac:dyDescent="0.25">
      <c r="A217" s="304">
        <v>70</v>
      </c>
      <c r="B217" s="2">
        <v>31</v>
      </c>
      <c r="C217" s="2">
        <v>2362</v>
      </c>
      <c r="D217" s="48" t="s">
        <v>92</v>
      </c>
      <c r="E217" s="4" t="s">
        <v>21</v>
      </c>
      <c r="F217" s="6">
        <v>454174</v>
      </c>
      <c r="G217" s="8">
        <v>0</v>
      </c>
      <c r="H217" s="8">
        <v>0</v>
      </c>
    </row>
    <row r="218" spans="1:8" x14ac:dyDescent="0.25">
      <c r="A218" s="306"/>
      <c r="B218" s="2"/>
      <c r="C218" s="2"/>
      <c r="D218" s="48"/>
      <c r="E218" s="3" t="s">
        <v>34</v>
      </c>
      <c r="F218" s="5">
        <v>454174</v>
      </c>
      <c r="G218" s="7">
        <v>0</v>
      </c>
      <c r="H218" s="7">
        <v>0</v>
      </c>
    </row>
    <row r="219" spans="1:8" x14ac:dyDescent="0.25">
      <c r="A219" s="304">
        <v>71</v>
      </c>
      <c r="B219" s="2">
        <v>31</v>
      </c>
      <c r="C219" s="2">
        <v>2407</v>
      </c>
      <c r="D219" s="48" t="s">
        <v>93</v>
      </c>
      <c r="E219" s="4" t="s">
        <v>21</v>
      </c>
      <c r="F219" s="6">
        <v>16248</v>
      </c>
      <c r="G219" s="8">
        <v>0</v>
      </c>
      <c r="H219" s="8">
        <v>0</v>
      </c>
    </row>
    <row r="220" spans="1:8" x14ac:dyDescent="0.25">
      <c r="A220" s="306"/>
      <c r="B220" s="2"/>
      <c r="C220" s="2"/>
      <c r="D220" s="48"/>
      <c r="E220" s="3" t="s">
        <v>23</v>
      </c>
      <c r="F220" s="5">
        <v>16248</v>
      </c>
      <c r="G220" s="7">
        <v>0</v>
      </c>
      <c r="H220" s="7">
        <v>0</v>
      </c>
    </row>
    <row r="221" spans="1:8" s="124" customFormat="1" x14ac:dyDescent="0.25">
      <c r="A221" s="304">
        <v>72</v>
      </c>
      <c r="B221" s="2">
        <v>61</v>
      </c>
      <c r="C221" s="2">
        <v>1503</v>
      </c>
      <c r="D221" s="48" t="s">
        <v>99</v>
      </c>
      <c r="E221" s="4" t="s">
        <v>21</v>
      </c>
      <c r="F221" s="6">
        <v>2191172</v>
      </c>
      <c r="G221" s="8">
        <v>0</v>
      </c>
      <c r="H221" s="6">
        <v>1398855</v>
      </c>
    </row>
    <row r="222" spans="1:8" s="124" customFormat="1" x14ac:dyDescent="0.25">
      <c r="A222" s="305"/>
      <c r="B222" s="2"/>
      <c r="C222" s="2"/>
      <c r="D222" s="48"/>
      <c r="E222" s="3" t="s">
        <v>22</v>
      </c>
      <c r="F222" s="5">
        <v>452195</v>
      </c>
      <c r="G222" s="7">
        <v>0</v>
      </c>
      <c r="H222" s="7">
        <v>0</v>
      </c>
    </row>
    <row r="223" spans="1:8" s="124" customFormat="1" x14ac:dyDescent="0.25">
      <c r="A223" s="306"/>
      <c r="B223" s="2"/>
      <c r="C223" s="2"/>
      <c r="D223" s="48"/>
      <c r="E223" s="3" t="s">
        <v>23</v>
      </c>
      <c r="F223" s="5">
        <v>1738977</v>
      </c>
      <c r="G223" s="7">
        <v>0</v>
      </c>
      <c r="H223" s="5">
        <v>1398855</v>
      </c>
    </row>
    <row r="224" spans="1:8" x14ac:dyDescent="0.25">
      <c r="A224" s="304">
        <v>73</v>
      </c>
      <c r="B224" s="2">
        <v>34</v>
      </c>
      <c r="C224" s="2">
        <v>1619</v>
      </c>
      <c r="D224" s="48" t="s">
        <v>97</v>
      </c>
      <c r="E224" s="4" t="s">
        <v>21</v>
      </c>
      <c r="F224" s="6">
        <v>6885693</v>
      </c>
      <c r="G224" s="8">
        <v>0</v>
      </c>
      <c r="H224" s="8">
        <v>0</v>
      </c>
    </row>
    <row r="225" spans="1:8" x14ac:dyDescent="0.25">
      <c r="A225" s="305"/>
      <c r="B225" s="2"/>
      <c r="C225" s="2"/>
      <c r="D225" s="48"/>
      <c r="E225" s="3" t="s">
        <v>34</v>
      </c>
      <c r="F225" s="5">
        <v>36175</v>
      </c>
      <c r="G225" s="7">
        <v>0</v>
      </c>
      <c r="H225" s="7">
        <v>0</v>
      </c>
    </row>
    <row r="226" spans="1:8" x14ac:dyDescent="0.25">
      <c r="A226" s="305"/>
      <c r="B226" s="2"/>
      <c r="C226" s="2"/>
      <c r="D226" s="48"/>
      <c r="E226" s="3" t="s">
        <v>22</v>
      </c>
      <c r="F226" s="5">
        <v>1548912</v>
      </c>
      <c r="G226" s="7">
        <v>0</v>
      </c>
      <c r="H226" s="7">
        <v>0</v>
      </c>
    </row>
    <row r="227" spans="1:8" x14ac:dyDescent="0.25">
      <c r="A227" s="306"/>
      <c r="B227" s="2"/>
      <c r="C227" s="2"/>
      <c r="D227" s="48"/>
      <c r="E227" s="3" t="s">
        <v>23</v>
      </c>
      <c r="F227" s="5">
        <v>5300606</v>
      </c>
      <c r="G227" s="7">
        <v>0</v>
      </c>
      <c r="H227" s="7">
        <v>0</v>
      </c>
    </row>
    <row r="228" spans="1:8" s="124" customFormat="1" x14ac:dyDescent="0.25">
      <c r="A228" s="304">
        <v>74</v>
      </c>
      <c r="B228" s="2">
        <v>31</v>
      </c>
      <c r="C228" s="2">
        <v>3201</v>
      </c>
      <c r="D228" s="48" t="s">
        <v>94</v>
      </c>
      <c r="E228" s="4" t="s">
        <v>21</v>
      </c>
      <c r="F228" s="6">
        <v>46160</v>
      </c>
      <c r="G228" s="8">
        <v>0</v>
      </c>
      <c r="H228" s="8">
        <v>0</v>
      </c>
    </row>
    <row r="229" spans="1:8" s="124" customFormat="1" x14ac:dyDescent="0.25">
      <c r="A229" s="305"/>
      <c r="B229" s="2"/>
      <c r="C229" s="2"/>
      <c r="D229" s="48"/>
      <c r="E229" s="3" t="s">
        <v>22</v>
      </c>
      <c r="F229" s="5">
        <v>34500</v>
      </c>
      <c r="G229" s="7">
        <v>0</v>
      </c>
      <c r="H229" s="7">
        <v>0</v>
      </c>
    </row>
    <row r="230" spans="1:8" s="124" customFormat="1" x14ac:dyDescent="0.25">
      <c r="A230" s="306"/>
      <c r="B230" s="2"/>
      <c r="C230" s="2"/>
      <c r="D230" s="48"/>
      <c r="E230" s="3" t="s">
        <v>23</v>
      </c>
      <c r="F230" s="5">
        <v>11660</v>
      </c>
      <c r="G230" s="7">
        <v>0</v>
      </c>
      <c r="H230" s="7">
        <v>0</v>
      </c>
    </row>
    <row r="231" spans="1:8" s="124" customFormat="1" ht="30" x14ac:dyDescent="0.25">
      <c r="A231" s="304">
        <v>75</v>
      </c>
      <c r="B231" s="2">
        <v>31</v>
      </c>
      <c r="C231" s="2">
        <v>958</v>
      </c>
      <c r="D231" s="48" t="s">
        <v>96</v>
      </c>
      <c r="E231" s="4" t="s">
        <v>21</v>
      </c>
      <c r="F231" s="6">
        <v>3371608</v>
      </c>
      <c r="G231" s="8">
        <v>0</v>
      </c>
      <c r="H231" s="8">
        <v>0</v>
      </c>
    </row>
    <row r="232" spans="1:8" s="124" customFormat="1" x14ac:dyDescent="0.25">
      <c r="A232" s="306"/>
      <c r="B232" s="2"/>
      <c r="C232" s="2"/>
      <c r="D232" s="48"/>
      <c r="E232" s="3" t="s">
        <v>35</v>
      </c>
      <c r="F232" s="5">
        <v>3371608</v>
      </c>
      <c r="G232" s="7">
        <v>0</v>
      </c>
      <c r="H232" s="7">
        <v>0</v>
      </c>
    </row>
    <row r="233" spans="1:8" x14ac:dyDescent="0.25">
      <c r="A233" s="304">
        <v>76</v>
      </c>
      <c r="B233" s="2">
        <v>34</v>
      </c>
      <c r="C233" s="2">
        <v>921</v>
      </c>
      <c r="D233" s="48" t="s">
        <v>98</v>
      </c>
      <c r="E233" s="4" t="s">
        <v>21</v>
      </c>
      <c r="F233" s="6">
        <v>13446185</v>
      </c>
      <c r="G233" s="8">
        <v>0</v>
      </c>
      <c r="H233" s="8">
        <v>0</v>
      </c>
    </row>
    <row r="234" spans="1:8" x14ac:dyDescent="0.25">
      <c r="A234" s="305"/>
      <c r="B234" s="2"/>
      <c r="C234" s="2"/>
      <c r="D234" s="48"/>
      <c r="E234" s="3" t="s">
        <v>34</v>
      </c>
      <c r="F234" s="5">
        <v>11503631</v>
      </c>
      <c r="G234" s="7">
        <v>0</v>
      </c>
      <c r="H234" s="7">
        <v>0</v>
      </c>
    </row>
    <row r="235" spans="1:8" x14ac:dyDescent="0.25">
      <c r="A235" s="305"/>
      <c r="B235" s="2"/>
      <c r="C235" s="2"/>
      <c r="D235" s="48"/>
      <c r="E235" s="3" t="s">
        <v>35</v>
      </c>
      <c r="F235" s="5">
        <v>933533</v>
      </c>
      <c r="G235" s="7">
        <v>0</v>
      </c>
      <c r="H235" s="7">
        <v>0</v>
      </c>
    </row>
    <row r="236" spans="1:8" x14ac:dyDescent="0.25">
      <c r="A236" s="305"/>
      <c r="B236" s="2"/>
      <c r="C236" s="2"/>
      <c r="D236" s="48"/>
      <c r="E236" s="3" t="s">
        <v>22</v>
      </c>
      <c r="F236" s="5">
        <v>984813</v>
      </c>
      <c r="G236" s="7">
        <v>0</v>
      </c>
      <c r="H236" s="7">
        <v>0</v>
      </c>
    </row>
    <row r="237" spans="1:8" x14ac:dyDescent="0.25">
      <c r="A237" s="306"/>
      <c r="B237" s="2"/>
      <c r="C237" s="2"/>
      <c r="D237" s="48"/>
      <c r="E237" s="3" t="s">
        <v>23</v>
      </c>
      <c r="F237" s="5">
        <v>24208</v>
      </c>
      <c r="G237" s="7">
        <v>0</v>
      </c>
      <c r="H237" s="7">
        <v>0</v>
      </c>
    </row>
    <row r="238" spans="1:8" x14ac:dyDescent="0.25">
      <c r="A238" s="304">
        <v>77</v>
      </c>
      <c r="B238" s="2">
        <v>62</v>
      </c>
      <c r="C238" s="2">
        <v>510</v>
      </c>
      <c r="D238" s="48" t="s">
        <v>100</v>
      </c>
      <c r="E238" s="4" t="s">
        <v>21</v>
      </c>
      <c r="F238" s="6">
        <v>770289</v>
      </c>
      <c r="G238" s="8">
        <v>0</v>
      </c>
      <c r="H238" s="6">
        <v>65848</v>
      </c>
    </row>
    <row r="239" spans="1:8" x14ac:dyDescent="0.25">
      <c r="A239" s="305"/>
      <c r="B239" s="2"/>
      <c r="C239" s="2"/>
      <c r="D239" s="48"/>
      <c r="E239" s="3" t="s">
        <v>35</v>
      </c>
      <c r="F239" s="5">
        <v>695583</v>
      </c>
      <c r="G239" s="7">
        <v>0</v>
      </c>
      <c r="H239" s="7">
        <v>0</v>
      </c>
    </row>
    <row r="240" spans="1:8" x14ac:dyDescent="0.25">
      <c r="A240" s="306"/>
      <c r="B240" s="2"/>
      <c r="C240" s="2"/>
      <c r="D240" s="48"/>
      <c r="E240" s="3" t="s">
        <v>23</v>
      </c>
      <c r="F240" s="5">
        <v>74706</v>
      </c>
      <c r="G240" s="7">
        <v>0</v>
      </c>
      <c r="H240" s="5">
        <v>65848</v>
      </c>
    </row>
    <row r="241" spans="1:8" x14ac:dyDescent="0.25">
      <c r="A241" s="304">
        <v>78</v>
      </c>
      <c r="B241" s="2">
        <v>71</v>
      </c>
      <c r="C241" s="2">
        <v>4001</v>
      </c>
      <c r="D241" s="48" t="s">
        <v>101</v>
      </c>
      <c r="E241" s="4" t="s">
        <v>21</v>
      </c>
      <c r="F241" s="6">
        <v>729842</v>
      </c>
      <c r="G241" s="8">
        <v>0</v>
      </c>
      <c r="H241" s="6">
        <v>3103</v>
      </c>
    </row>
    <row r="242" spans="1:8" x14ac:dyDescent="0.25">
      <c r="A242" s="305"/>
      <c r="B242" s="2"/>
      <c r="C242" s="2"/>
      <c r="D242" s="48"/>
      <c r="E242" s="3" t="s">
        <v>22</v>
      </c>
      <c r="F242" s="5">
        <v>726209</v>
      </c>
      <c r="G242" s="7">
        <v>0</v>
      </c>
      <c r="H242" s="5">
        <v>3103</v>
      </c>
    </row>
    <row r="243" spans="1:8" x14ac:dyDescent="0.25">
      <c r="A243" s="306"/>
      <c r="B243" s="2"/>
      <c r="C243" s="2"/>
      <c r="D243" s="48"/>
      <c r="E243" s="3" t="s">
        <v>23</v>
      </c>
      <c r="F243" s="5">
        <v>3633</v>
      </c>
      <c r="G243" s="7">
        <v>0</v>
      </c>
      <c r="H243" s="7">
        <v>0</v>
      </c>
    </row>
    <row r="244" spans="1:8" x14ac:dyDescent="0.25">
      <c r="A244" s="304">
        <v>79</v>
      </c>
      <c r="B244" s="2">
        <v>71</v>
      </c>
      <c r="C244" s="2">
        <v>965</v>
      </c>
      <c r="D244" s="48" t="s">
        <v>102</v>
      </c>
      <c r="E244" s="4" t="s">
        <v>21</v>
      </c>
      <c r="F244" s="6">
        <v>15276236</v>
      </c>
      <c r="G244" s="8">
        <v>0</v>
      </c>
      <c r="H244" s="6">
        <v>7436055</v>
      </c>
    </row>
    <row r="245" spans="1:8" x14ac:dyDescent="0.25">
      <c r="A245" s="305"/>
      <c r="B245" s="2"/>
      <c r="C245" s="2"/>
      <c r="D245" s="48"/>
      <c r="E245" s="3" t="s">
        <v>22</v>
      </c>
      <c r="F245" s="5">
        <v>4756438</v>
      </c>
      <c r="G245" s="7">
        <v>0</v>
      </c>
      <c r="H245" s="7">
        <v>0</v>
      </c>
    </row>
    <row r="246" spans="1:8" x14ac:dyDescent="0.25">
      <c r="A246" s="306"/>
      <c r="B246" s="2"/>
      <c r="C246" s="2"/>
      <c r="D246" s="48"/>
      <c r="E246" s="3" t="s">
        <v>23</v>
      </c>
      <c r="F246" s="5">
        <v>10519798</v>
      </c>
      <c r="G246" s="7">
        <v>0</v>
      </c>
      <c r="H246" s="5">
        <v>7436055</v>
      </c>
    </row>
    <row r="247" spans="1:8" ht="30" x14ac:dyDescent="0.25">
      <c r="A247" s="304">
        <v>80</v>
      </c>
      <c r="B247" s="2">
        <v>71</v>
      </c>
      <c r="C247" s="2">
        <v>995</v>
      </c>
      <c r="D247" s="48" t="s">
        <v>103</v>
      </c>
      <c r="E247" s="4" t="s">
        <v>21</v>
      </c>
      <c r="F247" s="6">
        <v>1631319</v>
      </c>
      <c r="G247" s="8">
        <v>0</v>
      </c>
      <c r="H247" s="8">
        <v>0</v>
      </c>
    </row>
    <row r="248" spans="1:8" x14ac:dyDescent="0.25">
      <c r="A248" s="305"/>
      <c r="B248" s="2"/>
      <c r="C248" s="2"/>
      <c r="D248" s="48"/>
      <c r="E248" s="3" t="s">
        <v>22</v>
      </c>
      <c r="F248" s="5">
        <v>1628703</v>
      </c>
      <c r="G248" s="7">
        <v>0</v>
      </c>
      <c r="H248" s="7">
        <v>0</v>
      </c>
    </row>
    <row r="249" spans="1:8" x14ac:dyDescent="0.25">
      <c r="A249" s="306"/>
      <c r="B249" s="2"/>
      <c r="C249" s="2"/>
      <c r="D249" s="48"/>
      <c r="E249" s="3" t="s">
        <v>23</v>
      </c>
      <c r="F249" s="5">
        <v>2616</v>
      </c>
      <c r="G249" s="7">
        <v>0</v>
      </c>
      <c r="H249" s="7">
        <v>0</v>
      </c>
    </row>
    <row r="250" spans="1:8" ht="75" x14ac:dyDescent="0.25">
      <c r="A250" s="304">
        <v>81</v>
      </c>
      <c r="B250" s="2">
        <v>75</v>
      </c>
      <c r="C250" s="2">
        <v>144</v>
      </c>
      <c r="D250" s="48" t="s">
        <v>104</v>
      </c>
      <c r="E250" s="4" t="s">
        <v>21</v>
      </c>
      <c r="F250" s="6">
        <v>8267090</v>
      </c>
      <c r="G250" s="8">
        <v>0</v>
      </c>
      <c r="H250" s="6">
        <v>24867</v>
      </c>
    </row>
    <row r="251" spans="1:8" x14ac:dyDescent="0.25">
      <c r="A251" s="305"/>
      <c r="B251" s="2"/>
      <c r="C251" s="2"/>
      <c r="D251" s="48"/>
      <c r="E251" s="3" t="s">
        <v>34</v>
      </c>
      <c r="F251" s="5">
        <v>8221740</v>
      </c>
      <c r="G251" s="7">
        <v>0</v>
      </c>
      <c r="H251" s="7">
        <v>0</v>
      </c>
    </row>
    <row r="252" spans="1:8" x14ac:dyDescent="0.25">
      <c r="A252" s="306"/>
      <c r="B252" s="2"/>
      <c r="C252" s="2"/>
      <c r="D252" s="48"/>
      <c r="E252" s="3" t="s">
        <v>23</v>
      </c>
      <c r="F252" s="5">
        <v>45350</v>
      </c>
      <c r="G252" s="7">
        <v>0</v>
      </c>
      <c r="H252" s="5">
        <v>24867</v>
      </c>
    </row>
    <row r="253" spans="1:8" x14ac:dyDescent="0.25">
      <c r="A253" s="304">
        <v>82</v>
      </c>
      <c r="B253" s="2">
        <v>75</v>
      </c>
      <c r="C253" s="2">
        <v>146</v>
      </c>
      <c r="D253" s="48" t="s">
        <v>105</v>
      </c>
      <c r="E253" s="4" t="s">
        <v>21</v>
      </c>
      <c r="F253" s="6">
        <v>5130145</v>
      </c>
      <c r="G253" s="8">
        <v>0</v>
      </c>
      <c r="H253" s="8">
        <v>17</v>
      </c>
    </row>
    <row r="254" spans="1:8" x14ac:dyDescent="0.25">
      <c r="A254" s="305"/>
      <c r="B254" s="2"/>
      <c r="C254" s="2"/>
      <c r="D254" s="48"/>
      <c r="E254" s="3" t="s">
        <v>34</v>
      </c>
      <c r="F254" s="5">
        <v>4306582</v>
      </c>
      <c r="G254" s="7">
        <v>0</v>
      </c>
      <c r="H254" s="7">
        <v>0</v>
      </c>
    </row>
    <row r="255" spans="1:8" x14ac:dyDescent="0.25">
      <c r="A255" s="305"/>
      <c r="B255" s="2"/>
      <c r="C255" s="2"/>
      <c r="D255" s="48"/>
      <c r="E255" s="3" t="s">
        <v>35</v>
      </c>
      <c r="F255" s="5">
        <v>135758</v>
      </c>
      <c r="G255" s="7">
        <v>0</v>
      </c>
      <c r="H255" s="7">
        <v>0</v>
      </c>
    </row>
    <row r="256" spans="1:8" x14ac:dyDescent="0.25">
      <c r="A256" s="305"/>
      <c r="B256" s="2"/>
      <c r="C256" s="2"/>
      <c r="D256" s="48"/>
      <c r="E256" s="3" t="s">
        <v>22</v>
      </c>
      <c r="F256" s="5">
        <v>672203</v>
      </c>
      <c r="G256" s="7">
        <v>0</v>
      </c>
      <c r="H256" s="7">
        <v>0</v>
      </c>
    </row>
    <row r="257" spans="1:8" x14ac:dyDescent="0.25">
      <c r="A257" s="306"/>
      <c r="B257" s="2"/>
      <c r="C257" s="2"/>
      <c r="D257" s="48"/>
      <c r="E257" s="3" t="s">
        <v>23</v>
      </c>
      <c r="F257" s="5">
        <v>15602</v>
      </c>
      <c r="G257" s="7">
        <v>0</v>
      </c>
      <c r="H257" s="7">
        <v>17</v>
      </c>
    </row>
    <row r="258" spans="1:8" ht="30" x14ac:dyDescent="0.25">
      <c r="A258" s="304">
        <v>83</v>
      </c>
      <c r="B258" s="2">
        <v>75</v>
      </c>
      <c r="C258" s="2">
        <v>4000</v>
      </c>
      <c r="D258" s="48" t="s">
        <v>106</v>
      </c>
      <c r="E258" s="4" t="s">
        <v>21</v>
      </c>
      <c r="F258" s="6">
        <v>700595</v>
      </c>
      <c r="G258" s="8">
        <v>0</v>
      </c>
      <c r="H258" s="8">
        <v>0</v>
      </c>
    </row>
    <row r="259" spans="1:8" x14ac:dyDescent="0.25">
      <c r="A259" s="305"/>
      <c r="B259" s="2"/>
      <c r="C259" s="2"/>
      <c r="D259" s="48"/>
      <c r="E259" s="3" t="s">
        <v>34</v>
      </c>
      <c r="F259" s="5">
        <v>624860</v>
      </c>
      <c r="G259" s="7">
        <v>0</v>
      </c>
      <c r="H259" s="7">
        <v>0</v>
      </c>
    </row>
    <row r="260" spans="1:8" x14ac:dyDescent="0.25">
      <c r="A260" s="306"/>
      <c r="B260" s="2"/>
      <c r="C260" s="2"/>
      <c r="D260" s="48"/>
      <c r="E260" s="3" t="s">
        <v>22</v>
      </c>
      <c r="F260" s="5">
        <v>75735</v>
      </c>
      <c r="G260" s="7">
        <v>0</v>
      </c>
      <c r="H260" s="7">
        <v>0</v>
      </c>
    </row>
    <row r="261" spans="1:8" x14ac:dyDescent="0.25">
      <c r="A261" s="304">
        <v>84</v>
      </c>
      <c r="B261" s="2">
        <v>75</v>
      </c>
      <c r="C261" s="2">
        <v>962</v>
      </c>
      <c r="D261" s="48" t="s">
        <v>107</v>
      </c>
      <c r="E261" s="4" t="s">
        <v>21</v>
      </c>
      <c r="F261" s="6">
        <v>2084807</v>
      </c>
      <c r="G261" s="8">
        <v>0</v>
      </c>
      <c r="H261" s="8">
        <v>0</v>
      </c>
    </row>
    <row r="262" spans="1:8" x14ac:dyDescent="0.25">
      <c r="A262" s="305"/>
      <c r="B262" s="2"/>
      <c r="C262" s="2"/>
      <c r="D262" s="48"/>
      <c r="E262" s="3" t="s">
        <v>35</v>
      </c>
      <c r="F262" s="5">
        <v>1702560</v>
      </c>
      <c r="G262" s="7">
        <v>0</v>
      </c>
      <c r="H262" s="7">
        <v>0</v>
      </c>
    </row>
    <row r="263" spans="1:8" x14ac:dyDescent="0.25">
      <c r="A263" s="305"/>
      <c r="B263" s="2"/>
      <c r="C263" s="2"/>
      <c r="D263" s="48"/>
      <c r="E263" s="3" t="s">
        <v>22</v>
      </c>
      <c r="F263" s="5">
        <v>381833</v>
      </c>
      <c r="G263" s="7">
        <v>0</v>
      </c>
      <c r="H263" s="7">
        <v>0</v>
      </c>
    </row>
    <row r="264" spans="1:8" x14ac:dyDescent="0.25">
      <c r="A264" s="306"/>
      <c r="B264" s="2"/>
      <c r="C264" s="2"/>
      <c r="D264" s="48"/>
      <c r="E264" s="3" t="s">
        <v>23</v>
      </c>
      <c r="F264" s="7">
        <v>414</v>
      </c>
      <c r="G264" s="7">
        <v>0</v>
      </c>
      <c r="H264" s="7">
        <v>0</v>
      </c>
    </row>
    <row r="265" spans="1:8" x14ac:dyDescent="0.25">
      <c r="A265" s="304">
        <v>85</v>
      </c>
      <c r="B265" s="2">
        <v>87</v>
      </c>
      <c r="C265" s="2">
        <v>933</v>
      </c>
      <c r="D265" s="48" t="s">
        <v>108</v>
      </c>
      <c r="E265" s="4" t="s">
        <v>21</v>
      </c>
      <c r="F265" s="6">
        <v>226727</v>
      </c>
      <c r="G265" s="8">
        <v>0</v>
      </c>
      <c r="H265" s="8">
        <v>0</v>
      </c>
    </row>
    <row r="266" spans="1:8" x14ac:dyDescent="0.25">
      <c r="A266" s="306"/>
      <c r="B266" s="2"/>
      <c r="C266" s="2"/>
      <c r="D266" s="48"/>
      <c r="E266" s="3" t="s">
        <v>22</v>
      </c>
      <c r="F266" s="5">
        <v>226727</v>
      </c>
      <c r="G266" s="7">
        <v>0</v>
      </c>
      <c r="H266" s="7">
        <v>0</v>
      </c>
    </row>
    <row r="267" spans="1:8" s="86" customFormat="1" ht="31.5" x14ac:dyDescent="0.25">
      <c r="A267" s="327">
        <v>86</v>
      </c>
      <c r="B267" s="62">
        <v>31</v>
      </c>
      <c r="C267" s="62" t="s">
        <v>110</v>
      </c>
      <c r="D267" s="57" t="s">
        <v>111</v>
      </c>
      <c r="E267" s="12" t="s">
        <v>21</v>
      </c>
      <c r="F267" s="13">
        <f>F269+F270+F271+F272+F268</f>
        <v>740562205</v>
      </c>
      <c r="G267" s="13">
        <f>G269+G270+G271</f>
        <v>3217</v>
      </c>
      <c r="H267" s="13">
        <f>H269+H270+H271+H272</f>
        <v>124849237</v>
      </c>
    </row>
    <row r="268" spans="1:8" s="86" customFormat="1" ht="15.75" x14ac:dyDescent="0.25">
      <c r="A268" s="328"/>
      <c r="B268" s="62"/>
      <c r="C268" s="62"/>
      <c r="D268" s="57"/>
      <c r="E268" s="15" t="s">
        <v>126</v>
      </c>
      <c r="F268" s="16">
        <v>1217388</v>
      </c>
      <c r="G268" s="13"/>
      <c r="H268" s="13"/>
    </row>
    <row r="269" spans="1:8" s="86" customFormat="1" ht="15.75" x14ac:dyDescent="0.25">
      <c r="A269" s="328"/>
      <c r="B269" s="62"/>
      <c r="C269" s="62"/>
      <c r="D269" s="57"/>
      <c r="E269" s="15" t="s">
        <v>34</v>
      </c>
      <c r="F269" s="16">
        <f>408938959-F268</f>
        <v>407721571</v>
      </c>
      <c r="G269" s="16">
        <v>2338</v>
      </c>
      <c r="H269" s="16">
        <v>710835</v>
      </c>
    </row>
    <row r="270" spans="1:8" s="86" customFormat="1" ht="15.75" x14ac:dyDescent="0.25">
      <c r="A270" s="328"/>
      <c r="B270" s="62"/>
      <c r="C270" s="62"/>
      <c r="D270" s="57"/>
      <c r="E270" s="15" t="s">
        <v>35</v>
      </c>
      <c r="F270" s="16">
        <v>48730316</v>
      </c>
      <c r="G270" s="16">
        <v>800</v>
      </c>
      <c r="H270" s="16">
        <v>153580</v>
      </c>
    </row>
    <row r="271" spans="1:8" s="86" customFormat="1" ht="15.75" x14ac:dyDescent="0.25">
      <c r="A271" s="328"/>
      <c r="B271" s="62"/>
      <c r="C271" s="62"/>
      <c r="D271" s="57"/>
      <c r="E271" s="15" t="s">
        <v>22</v>
      </c>
      <c r="F271" s="16">
        <v>132642147</v>
      </c>
      <c r="G271" s="16">
        <v>79</v>
      </c>
      <c r="H271" s="16">
        <v>8882433</v>
      </c>
    </row>
    <row r="272" spans="1:8" s="86" customFormat="1" ht="15.75" x14ac:dyDescent="0.25">
      <c r="A272" s="329"/>
      <c r="B272" s="62"/>
      <c r="C272" s="62"/>
      <c r="D272" s="57"/>
      <c r="E272" s="15" t="s">
        <v>23</v>
      </c>
      <c r="F272" s="16">
        <v>150250783</v>
      </c>
      <c r="G272" s="16"/>
      <c r="H272" s="16">
        <v>115102389</v>
      </c>
    </row>
    <row r="273" spans="1:8" s="86" customFormat="1" ht="15.75" x14ac:dyDescent="0.25">
      <c r="A273" s="327">
        <v>87</v>
      </c>
      <c r="B273" s="62">
        <v>31</v>
      </c>
      <c r="C273" s="62">
        <v>2363</v>
      </c>
      <c r="D273" s="57" t="s">
        <v>112</v>
      </c>
      <c r="E273" s="12" t="s">
        <v>21</v>
      </c>
      <c r="F273" s="13">
        <f>F274+F275+F276</f>
        <v>90828103</v>
      </c>
      <c r="G273" s="13">
        <f>G274</f>
        <v>8</v>
      </c>
      <c r="H273" s="13">
        <f>H276</f>
        <v>37127464</v>
      </c>
    </row>
    <row r="274" spans="1:8" s="86" customFormat="1" ht="15.75" x14ac:dyDescent="0.25">
      <c r="A274" s="328"/>
      <c r="B274" s="62"/>
      <c r="C274" s="62"/>
      <c r="D274" s="57"/>
      <c r="E274" s="15" t="s">
        <v>35</v>
      </c>
      <c r="F274" s="16">
        <v>6881704</v>
      </c>
      <c r="G274" s="16">
        <v>8</v>
      </c>
      <c r="H274" s="16"/>
    </row>
    <row r="275" spans="1:8" s="86" customFormat="1" ht="15.75" x14ac:dyDescent="0.25">
      <c r="A275" s="328"/>
      <c r="B275" s="62"/>
      <c r="C275" s="62"/>
      <c r="D275" s="57"/>
      <c r="E275" s="15" t="s">
        <v>22</v>
      </c>
      <c r="F275" s="16">
        <v>32584560</v>
      </c>
      <c r="G275" s="16"/>
      <c r="H275" s="16"/>
    </row>
    <row r="276" spans="1:8" s="86" customFormat="1" ht="15.75" x14ac:dyDescent="0.25">
      <c r="A276" s="328"/>
      <c r="B276" s="63"/>
      <c r="C276" s="63"/>
      <c r="D276" s="11"/>
      <c r="E276" s="15" t="s">
        <v>23</v>
      </c>
      <c r="F276" s="16">
        <v>51361839</v>
      </c>
      <c r="G276" s="16"/>
      <c r="H276" s="16">
        <v>37127464</v>
      </c>
    </row>
    <row r="277" spans="1:8" s="86" customFormat="1" ht="15.75" customHeight="1" x14ac:dyDescent="0.25">
      <c r="A277" s="322"/>
      <c r="B277" s="64"/>
      <c r="C277" s="65"/>
      <c r="D277" s="19" t="s">
        <v>109</v>
      </c>
      <c r="E277" s="12" t="s">
        <v>21</v>
      </c>
      <c r="F277" s="13">
        <f>F278+F279+F280+F281+F282</f>
        <v>1095475790</v>
      </c>
      <c r="G277" s="13">
        <f>G278+G279+G280+G282+G281</f>
        <v>22657</v>
      </c>
      <c r="H277" s="13">
        <f>H278+H279+H280+H282</f>
        <v>221378472</v>
      </c>
    </row>
    <row r="278" spans="1:8" s="86" customFormat="1" ht="15.75" x14ac:dyDescent="0.25">
      <c r="A278" s="323"/>
      <c r="B278" s="64"/>
      <c r="C278" s="64"/>
      <c r="D278" s="18"/>
      <c r="E278" s="15" t="s">
        <v>34</v>
      </c>
      <c r="F278" s="16">
        <f>F37+F45+F55+F63+F66+F70+F92+F103+F118+F123+F133+F140+F145+F152+F183+F186+F198+F218+F225+F234+F251+F254+F259+F269</f>
        <v>483217682</v>
      </c>
      <c r="G278" s="16">
        <f>G92+G183+G269</f>
        <v>8613</v>
      </c>
      <c r="H278" s="16">
        <f>H269</f>
        <v>710835</v>
      </c>
    </row>
    <row r="279" spans="1:8" s="86" customFormat="1" ht="15.75" x14ac:dyDescent="0.25">
      <c r="A279" s="323"/>
      <c r="B279" s="64"/>
      <c r="C279" s="64"/>
      <c r="D279" s="18"/>
      <c r="E279" s="15" t="s">
        <v>35</v>
      </c>
      <c r="F279" s="16">
        <f>F38+F49+F72+F114+F119+F127+F232+F141+F153+F160+F193+F199+F235+F239+F255+F270+F274+F262</f>
        <v>80469666</v>
      </c>
      <c r="G279" s="16">
        <f>G270+G274</f>
        <v>808</v>
      </c>
      <c r="H279" s="16">
        <f>H38+H270</f>
        <v>198549</v>
      </c>
    </row>
    <row r="280" spans="1:8" s="86" customFormat="1" ht="15.75" x14ac:dyDescent="0.25">
      <c r="A280" s="323"/>
      <c r="B280" s="64"/>
      <c r="C280" s="64"/>
      <c r="D280" s="18"/>
      <c r="E280" s="15" t="s">
        <v>22</v>
      </c>
      <c r="F280" s="16">
        <f>F11+F16+F19+F21+F24+F26+F29+F229+F222+F32+F35+F39+F42+F46+F50+F52+F56+F58+F61+F64+F67+F73+F76+F79+F81+F84+F87+F89+F93+F95+F97+F99+F101+F104+F109+F111+F115+F120+F124+F130+F134+F137+F142+F146+F149+F154+F157+F161+F164+F167+F169+F171+F174+F177+F180+F184+F187+F190+F195+F200+F203+F205+F208+F210+F213+F216+F226+F236+F242+F245+F248+F256+F260+F263+F266+F271+F275</f>
        <v>242726128</v>
      </c>
      <c r="G280" s="16">
        <f>G84+G184+G271</f>
        <v>2320</v>
      </c>
      <c r="H280" s="16">
        <f>H16+H24+H35+H39+H104+H242+H271</f>
        <v>10131480</v>
      </c>
    </row>
    <row r="281" spans="1:8" s="86" customFormat="1" ht="15.75" x14ac:dyDescent="0.25">
      <c r="A281" s="323"/>
      <c r="B281" s="64"/>
      <c r="C281" s="64"/>
      <c r="D281" s="18"/>
      <c r="E281" s="15" t="s">
        <v>126</v>
      </c>
      <c r="F281" s="16">
        <v>1217388</v>
      </c>
      <c r="G281" s="16">
        <v>2497</v>
      </c>
      <c r="H281" s="16">
        <v>0</v>
      </c>
    </row>
    <row r="282" spans="1:8" s="86" customFormat="1" ht="15.75" x14ac:dyDescent="0.25">
      <c r="A282" s="324"/>
      <c r="B282" s="64"/>
      <c r="C282" s="64"/>
      <c r="D282" s="18"/>
      <c r="E282" s="15" t="s">
        <v>23</v>
      </c>
      <c r="F282" s="16">
        <f>F12+F14+F17+F22+F27+F30+F33+F40+F230+F223+F43+F47+F53+F59+F68+F74+F77+F82+F85+F90+F105+F107+F112+F116+F121+F125+F128+F131+F135+F138+F143+F147+F150+F155+F158+F162+F165+F172+F175+F178+F181+F188+F191+F196+F201+F206+F211+F214+F220+F227+F237+F240+F243+F246+F249+F252+F257+F264+F272+F276</f>
        <v>287844926</v>
      </c>
      <c r="G282" s="16">
        <f>G85</f>
        <v>8419</v>
      </c>
      <c r="H282" s="16">
        <f>H12+H17+H27+H33+H40+H47+H53+H68+H85+H105+H131+H223+H135+H138+H143+H147+H150+H158+H162+H165+H172+H181+H196+H206+H240+H246+H252+H257+H272+H276</f>
        <v>210337608</v>
      </c>
    </row>
    <row r="283" spans="1:8" x14ac:dyDescent="0.25">
      <c r="F283" s="92"/>
    </row>
  </sheetData>
  <autoFilter ref="A9:H282"/>
  <mergeCells count="91">
    <mergeCell ref="A28:A30"/>
    <mergeCell ref="A3:H3"/>
    <mergeCell ref="A4:H4"/>
    <mergeCell ref="A5:H5"/>
    <mergeCell ref="A10:A12"/>
    <mergeCell ref="A13:A14"/>
    <mergeCell ref="A15:A17"/>
    <mergeCell ref="A18:A19"/>
    <mergeCell ref="A20:A22"/>
    <mergeCell ref="A23:A24"/>
    <mergeCell ref="A25:A27"/>
    <mergeCell ref="A62:A64"/>
    <mergeCell ref="A31:A33"/>
    <mergeCell ref="A34:A35"/>
    <mergeCell ref="A36:A40"/>
    <mergeCell ref="A41:A43"/>
    <mergeCell ref="A44:A47"/>
    <mergeCell ref="A48:A50"/>
    <mergeCell ref="A51:A53"/>
    <mergeCell ref="A54:A56"/>
    <mergeCell ref="A57:A59"/>
    <mergeCell ref="A60:A61"/>
    <mergeCell ref="A96:A97"/>
    <mergeCell ref="A65:A68"/>
    <mergeCell ref="A69:A70"/>
    <mergeCell ref="A71:A74"/>
    <mergeCell ref="A75:A77"/>
    <mergeCell ref="A78:A79"/>
    <mergeCell ref="A80:A82"/>
    <mergeCell ref="A83:A85"/>
    <mergeCell ref="A86:A87"/>
    <mergeCell ref="A88:A90"/>
    <mergeCell ref="A91:A93"/>
    <mergeCell ref="A94:A95"/>
    <mergeCell ref="A132:A135"/>
    <mergeCell ref="A98:A99"/>
    <mergeCell ref="A100:A101"/>
    <mergeCell ref="A102:A105"/>
    <mergeCell ref="A106:A107"/>
    <mergeCell ref="A108:A109"/>
    <mergeCell ref="A110:A112"/>
    <mergeCell ref="A113:A116"/>
    <mergeCell ref="A117:A121"/>
    <mergeCell ref="A122:A125"/>
    <mergeCell ref="A126:A128"/>
    <mergeCell ref="A129:A131"/>
    <mergeCell ref="A173:A175"/>
    <mergeCell ref="A136:A138"/>
    <mergeCell ref="A139:A143"/>
    <mergeCell ref="A144:A147"/>
    <mergeCell ref="A148:A150"/>
    <mergeCell ref="A151:A155"/>
    <mergeCell ref="A156:A158"/>
    <mergeCell ref="A159:A162"/>
    <mergeCell ref="A163:A165"/>
    <mergeCell ref="A166:A167"/>
    <mergeCell ref="A168:A169"/>
    <mergeCell ref="A170:A172"/>
    <mergeCell ref="A209:A211"/>
    <mergeCell ref="A176:A178"/>
    <mergeCell ref="A179:A181"/>
    <mergeCell ref="A182:A184"/>
    <mergeCell ref="A185:A188"/>
    <mergeCell ref="A189:A191"/>
    <mergeCell ref="A192:A193"/>
    <mergeCell ref="A194:A196"/>
    <mergeCell ref="A197:A201"/>
    <mergeCell ref="A202:A203"/>
    <mergeCell ref="A204:A206"/>
    <mergeCell ref="A207:A208"/>
    <mergeCell ref="A247:A249"/>
    <mergeCell ref="A212:A214"/>
    <mergeCell ref="A215:A216"/>
    <mergeCell ref="A217:A218"/>
    <mergeCell ref="A219:A220"/>
    <mergeCell ref="A224:A227"/>
    <mergeCell ref="A233:A237"/>
    <mergeCell ref="A238:A240"/>
    <mergeCell ref="A241:A243"/>
    <mergeCell ref="A244:A246"/>
    <mergeCell ref="A221:A223"/>
    <mergeCell ref="A228:A230"/>
    <mergeCell ref="A231:A232"/>
    <mergeCell ref="A267:A272"/>
    <mergeCell ref="A273:A276"/>
    <mergeCell ref="A277:A282"/>
    <mergeCell ref="A250:A252"/>
    <mergeCell ref="A253:A257"/>
    <mergeCell ref="A258:A260"/>
    <mergeCell ref="A261:A264"/>
    <mergeCell ref="A265:A266"/>
  </mergeCells>
  <pageMargins left="3.937007874015748E-2" right="3.937007874015748E-2" top="3.937007874015748E-2" bottom="3.937007874015748E-2" header="0.31496062992125984" footer="0.31496062992125984"/>
  <pageSetup paperSize="9" scale="7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topLeftCell="A265" workbookViewId="0">
      <selection activeCell="E224" sqref="E224"/>
    </sheetView>
  </sheetViews>
  <sheetFormatPr defaultRowHeight="15" x14ac:dyDescent="0.25"/>
  <cols>
    <col min="1" max="1" width="5.140625" style="93" customWidth="1"/>
    <col min="2" max="2" width="7.7109375" style="93" customWidth="1"/>
    <col min="3" max="3" width="9.42578125" style="93" customWidth="1"/>
    <col min="4" max="4" width="36.5703125" style="93" bestFit="1" customWidth="1"/>
    <col min="5" max="5" width="16.5703125" style="93" bestFit="1" customWidth="1"/>
    <col min="6" max="6" width="14.28515625" style="93" bestFit="1" customWidth="1"/>
    <col min="7" max="7" width="14.85546875" style="93" bestFit="1" customWidth="1"/>
    <col min="8" max="8" width="22.140625" style="93" bestFit="1" customWidth="1"/>
    <col min="9" max="16384" width="9.140625" style="93"/>
  </cols>
  <sheetData>
    <row r="1" spans="1:8" s="95" customFormat="1" ht="18" customHeight="1" x14ac:dyDescent="0.25">
      <c r="A1" s="344" t="s">
        <v>0</v>
      </c>
      <c r="B1" s="345"/>
      <c r="C1" s="345"/>
      <c r="D1" s="345"/>
      <c r="E1" s="345"/>
      <c r="F1" s="345"/>
      <c r="G1" s="345"/>
      <c r="H1" s="345"/>
    </row>
    <row r="2" spans="1:8" s="95" customFormat="1" ht="18" customHeight="1" x14ac:dyDescent="0.25">
      <c r="A2" s="344" t="s">
        <v>1</v>
      </c>
      <c r="B2" s="345"/>
      <c r="C2" s="345"/>
      <c r="D2" s="345"/>
      <c r="E2" s="345"/>
      <c r="F2" s="345"/>
      <c r="G2" s="345"/>
      <c r="H2" s="345"/>
    </row>
    <row r="3" spans="1:8" s="95" customFormat="1" ht="18" customHeight="1" x14ac:dyDescent="0.25">
      <c r="A3" s="344" t="s">
        <v>129</v>
      </c>
      <c r="B3" s="345"/>
      <c r="C3" s="345"/>
      <c r="D3" s="345"/>
      <c r="E3" s="345"/>
      <c r="F3" s="345"/>
      <c r="G3" s="345"/>
      <c r="H3" s="345"/>
    </row>
    <row r="4" spans="1:8" s="95" customFormat="1" ht="15.75" x14ac:dyDescent="0.25">
      <c r="A4" s="96"/>
    </row>
    <row r="5" spans="1:8" s="95" customFormat="1" ht="15.75" x14ac:dyDescent="0.25">
      <c r="A5" s="96"/>
    </row>
    <row r="6" spans="1:8" ht="25.5" x14ac:dyDescent="0.25">
      <c r="A6" s="100" t="s">
        <v>3</v>
      </c>
      <c r="B6" s="100" t="s">
        <v>4</v>
      </c>
      <c r="C6" s="100" t="s">
        <v>5</v>
      </c>
      <c r="D6" s="100" t="s">
        <v>6</v>
      </c>
      <c r="E6" s="100" t="s">
        <v>7</v>
      </c>
      <c r="F6" s="100" t="s">
        <v>8</v>
      </c>
      <c r="G6" s="100" t="s">
        <v>9</v>
      </c>
      <c r="H6" s="100" t="s">
        <v>10</v>
      </c>
    </row>
    <row r="7" spans="1:8" x14ac:dyDescent="0.25">
      <c r="A7" s="100" t="s">
        <v>11</v>
      </c>
      <c r="B7" s="100" t="s">
        <v>12</v>
      </c>
      <c r="C7" s="100" t="s">
        <v>13</v>
      </c>
      <c r="D7" s="100" t="s">
        <v>14</v>
      </c>
      <c r="E7" s="100" t="s">
        <v>15</v>
      </c>
      <c r="F7" s="100" t="s">
        <v>16</v>
      </c>
      <c r="G7" s="100" t="s">
        <v>17</v>
      </c>
      <c r="H7" s="100" t="s">
        <v>18</v>
      </c>
    </row>
    <row r="8" spans="1:8" ht="26.25" x14ac:dyDescent="0.25">
      <c r="A8" s="341">
        <v>1</v>
      </c>
      <c r="B8" s="101">
        <v>11</v>
      </c>
      <c r="C8" s="101">
        <v>2303</v>
      </c>
      <c r="D8" s="126" t="s">
        <v>20</v>
      </c>
      <c r="E8" s="102" t="s">
        <v>21</v>
      </c>
      <c r="F8" s="103">
        <v>1266140</v>
      </c>
      <c r="G8" s="104">
        <v>0</v>
      </c>
      <c r="H8" s="103">
        <v>21861</v>
      </c>
    </row>
    <row r="9" spans="1:8" x14ac:dyDescent="0.25">
      <c r="A9" s="342"/>
      <c r="B9" s="101"/>
      <c r="C9" s="101"/>
      <c r="D9" s="126"/>
      <c r="E9" s="105" t="s">
        <v>22</v>
      </c>
      <c r="F9" s="106">
        <v>1091308</v>
      </c>
      <c r="G9" s="107">
        <v>0</v>
      </c>
      <c r="H9" s="107">
        <v>0</v>
      </c>
    </row>
    <row r="10" spans="1:8" x14ac:dyDescent="0.25">
      <c r="A10" s="343"/>
      <c r="B10" s="101"/>
      <c r="C10" s="101"/>
      <c r="D10" s="126"/>
      <c r="E10" s="105" t="s">
        <v>23</v>
      </c>
      <c r="F10" s="106">
        <v>174832</v>
      </c>
      <c r="G10" s="107">
        <v>0</v>
      </c>
      <c r="H10" s="106">
        <v>21861</v>
      </c>
    </row>
    <row r="11" spans="1:8" x14ac:dyDescent="0.25">
      <c r="A11" s="341">
        <v>2</v>
      </c>
      <c r="B11" s="101">
        <v>11</v>
      </c>
      <c r="C11" s="101">
        <v>4291</v>
      </c>
      <c r="D11" s="126" t="s">
        <v>24</v>
      </c>
      <c r="E11" s="102" t="s">
        <v>21</v>
      </c>
      <c r="F11" s="103">
        <v>14728</v>
      </c>
      <c r="G11" s="104">
        <v>0</v>
      </c>
      <c r="H11" s="104">
        <v>0</v>
      </c>
    </row>
    <row r="12" spans="1:8" x14ac:dyDescent="0.25">
      <c r="A12" s="343"/>
      <c r="B12" s="101"/>
      <c r="C12" s="101"/>
      <c r="D12" s="126"/>
      <c r="E12" s="105" t="s">
        <v>23</v>
      </c>
      <c r="F12" s="106">
        <v>14728</v>
      </c>
      <c r="G12" s="107">
        <v>0</v>
      </c>
      <c r="H12" s="107">
        <v>0</v>
      </c>
    </row>
    <row r="13" spans="1:8" ht="26.25" x14ac:dyDescent="0.25">
      <c r="A13" s="341">
        <v>3</v>
      </c>
      <c r="B13" s="101">
        <v>13</v>
      </c>
      <c r="C13" s="101">
        <v>4279</v>
      </c>
      <c r="D13" s="126" t="s">
        <v>25</v>
      </c>
      <c r="E13" s="102" t="s">
        <v>21</v>
      </c>
      <c r="F13" s="103">
        <v>5017798</v>
      </c>
      <c r="G13" s="104">
        <v>0</v>
      </c>
      <c r="H13" s="103">
        <v>2226758</v>
      </c>
    </row>
    <row r="14" spans="1:8" x14ac:dyDescent="0.25">
      <c r="A14" s="342"/>
      <c r="B14" s="101"/>
      <c r="C14" s="101"/>
      <c r="D14" s="126"/>
      <c r="E14" s="105" t="s">
        <v>22</v>
      </c>
      <c r="F14" s="106">
        <v>2108460</v>
      </c>
      <c r="G14" s="107">
        <v>0</v>
      </c>
      <c r="H14" s="106">
        <v>528667</v>
      </c>
    </row>
    <row r="15" spans="1:8" x14ac:dyDescent="0.25">
      <c r="A15" s="343"/>
      <c r="B15" s="101"/>
      <c r="C15" s="101"/>
      <c r="D15" s="126"/>
      <c r="E15" s="105" t="s">
        <v>23</v>
      </c>
      <c r="F15" s="106">
        <v>2909338</v>
      </c>
      <c r="G15" s="107">
        <v>0</v>
      </c>
      <c r="H15" s="106">
        <v>1698091</v>
      </c>
    </row>
    <row r="16" spans="1:8" x14ac:dyDescent="0.25">
      <c r="A16" s="341">
        <v>4</v>
      </c>
      <c r="B16" s="101">
        <v>13</v>
      </c>
      <c r="C16" s="101">
        <v>4280</v>
      </c>
      <c r="D16" s="126" t="s">
        <v>26</v>
      </c>
      <c r="E16" s="102" t="s">
        <v>21</v>
      </c>
      <c r="F16" s="103">
        <v>40894</v>
      </c>
      <c r="G16" s="104">
        <v>0</v>
      </c>
      <c r="H16" s="104">
        <v>0</v>
      </c>
    </row>
    <row r="17" spans="1:8" x14ac:dyDescent="0.25">
      <c r="A17" s="343"/>
      <c r="B17" s="101"/>
      <c r="C17" s="101"/>
      <c r="D17" s="126"/>
      <c r="E17" s="105" t="s">
        <v>22</v>
      </c>
      <c r="F17" s="106">
        <v>40894</v>
      </c>
      <c r="G17" s="107">
        <v>0</v>
      </c>
      <c r="H17" s="107">
        <v>0</v>
      </c>
    </row>
    <row r="18" spans="1:8" x14ac:dyDescent="0.25">
      <c r="A18" s="341">
        <v>5</v>
      </c>
      <c r="B18" s="101">
        <v>13</v>
      </c>
      <c r="C18" s="101">
        <v>4281</v>
      </c>
      <c r="D18" s="126" t="s">
        <v>27</v>
      </c>
      <c r="E18" s="102" t="s">
        <v>21</v>
      </c>
      <c r="F18" s="103">
        <v>154008</v>
      </c>
      <c r="G18" s="104">
        <v>0</v>
      </c>
      <c r="H18" s="104">
        <v>0</v>
      </c>
    </row>
    <row r="19" spans="1:8" x14ac:dyDescent="0.25">
      <c r="A19" s="342"/>
      <c r="B19" s="101"/>
      <c r="C19" s="101"/>
      <c r="D19" s="126"/>
      <c r="E19" s="105" t="s">
        <v>22</v>
      </c>
      <c r="F19" s="106">
        <v>104328</v>
      </c>
      <c r="G19" s="107">
        <v>0</v>
      </c>
      <c r="H19" s="107">
        <v>0</v>
      </c>
    </row>
    <row r="20" spans="1:8" x14ac:dyDescent="0.25">
      <c r="A20" s="343"/>
      <c r="B20" s="101"/>
      <c r="C20" s="101"/>
      <c r="D20" s="126"/>
      <c r="E20" s="105" t="s">
        <v>23</v>
      </c>
      <c r="F20" s="106">
        <v>49680</v>
      </c>
      <c r="G20" s="107">
        <v>0</v>
      </c>
      <c r="H20" s="107">
        <v>0</v>
      </c>
    </row>
    <row r="21" spans="1:8" x14ac:dyDescent="0.25">
      <c r="A21" s="341">
        <v>6</v>
      </c>
      <c r="B21" s="101">
        <v>13</v>
      </c>
      <c r="C21" s="101">
        <v>4282</v>
      </c>
      <c r="D21" s="126" t="s">
        <v>28</v>
      </c>
      <c r="E21" s="102" t="s">
        <v>21</v>
      </c>
      <c r="F21" s="103">
        <v>433788</v>
      </c>
      <c r="G21" s="104">
        <v>0</v>
      </c>
      <c r="H21" s="103">
        <v>412253</v>
      </c>
    </row>
    <row r="22" spans="1:8" x14ac:dyDescent="0.25">
      <c r="A22" s="343"/>
      <c r="B22" s="101"/>
      <c r="C22" s="101"/>
      <c r="D22" s="126"/>
      <c r="E22" s="105" t="s">
        <v>22</v>
      </c>
      <c r="F22" s="106">
        <v>433788</v>
      </c>
      <c r="G22" s="107">
        <v>0</v>
      </c>
      <c r="H22" s="106">
        <v>412253</v>
      </c>
    </row>
    <row r="23" spans="1:8" x14ac:dyDescent="0.25">
      <c r="A23" s="341">
        <v>7</v>
      </c>
      <c r="B23" s="101">
        <v>13</v>
      </c>
      <c r="C23" s="101">
        <v>4283</v>
      </c>
      <c r="D23" s="126" t="s">
        <v>122</v>
      </c>
      <c r="E23" s="102" t="s">
        <v>21</v>
      </c>
      <c r="F23" s="103">
        <v>89422</v>
      </c>
      <c r="G23" s="104">
        <v>0</v>
      </c>
      <c r="H23" s="103">
        <v>78922</v>
      </c>
    </row>
    <row r="24" spans="1:8" x14ac:dyDescent="0.25">
      <c r="A24" s="342"/>
      <c r="B24" s="101"/>
      <c r="C24" s="101"/>
      <c r="D24" s="126"/>
      <c r="E24" s="105" t="s">
        <v>22</v>
      </c>
      <c r="F24" s="106">
        <v>10500</v>
      </c>
      <c r="G24" s="107">
        <v>0</v>
      </c>
      <c r="H24" s="107">
        <v>0</v>
      </c>
    </row>
    <row r="25" spans="1:8" x14ac:dyDescent="0.25">
      <c r="A25" s="343"/>
      <c r="B25" s="101"/>
      <c r="C25" s="101"/>
      <c r="D25" s="126"/>
      <c r="E25" s="105" t="s">
        <v>23</v>
      </c>
      <c r="F25" s="106">
        <v>78922</v>
      </c>
      <c r="G25" s="107">
        <v>0</v>
      </c>
      <c r="H25" s="106">
        <v>78922</v>
      </c>
    </row>
    <row r="26" spans="1:8" x14ac:dyDescent="0.25">
      <c r="A26" s="341">
        <v>8</v>
      </c>
      <c r="B26" s="101">
        <v>14</v>
      </c>
      <c r="C26" s="101">
        <v>4269</v>
      </c>
      <c r="D26" s="126" t="s">
        <v>30</v>
      </c>
      <c r="E26" s="102" t="s">
        <v>21</v>
      </c>
      <c r="F26" s="103">
        <v>1265029</v>
      </c>
      <c r="G26" s="104">
        <v>0</v>
      </c>
      <c r="H26" s="104">
        <v>0</v>
      </c>
    </row>
    <row r="27" spans="1:8" x14ac:dyDescent="0.25">
      <c r="A27" s="342"/>
      <c r="B27" s="101"/>
      <c r="C27" s="101"/>
      <c r="D27" s="126"/>
      <c r="E27" s="105" t="s">
        <v>22</v>
      </c>
      <c r="F27" s="106">
        <v>859270</v>
      </c>
      <c r="G27" s="107">
        <v>0</v>
      </c>
      <c r="H27" s="107">
        <v>0</v>
      </c>
    </row>
    <row r="28" spans="1:8" x14ac:dyDescent="0.25">
      <c r="A28" s="343"/>
      <c r="B28" s="101"/>
      <c r="C28" s="101"/>
      <c r="D28" s="126"/>
      <c r="E28" s="105" t="s">
        <v>23</v>
      </c>
      <c r="F28" s="106">
        <v>405759</v>
      </c>
      <c r="G28" s="107">
        <v>0</v>
      </c>
      <c r="H28" s="107">
        <v>0</v>
      </c>
    </row>
    <row r="29" spans="1:8" ht="26.25" x14ac:dyDescent="0.25">
      <c r="A29" s="341">
        <v>9</v>
      </c>
      <c r="B29" s="101">
        <v>15</v>
      </c>
      <c r="C29" s="101">
        <v>2033</v>
      </c>
      <c r="D29" s="126" t="s">
        <v>31</v>
      </c>
      <c r="E29" s="102" t="s">
        <v>21</v>
      </c>
      <c r="F29" s="103">
        <v>781666</v>
      </c>
      <c r="G29" s="104">
        <v>0</v>
      </c>
      <c r="H29" s="103">
        <v>191525</v>
      </c>
    </row>
    <row r="30" spans="1:8" x14ac:dyDescent="0.25">
      <c r="A30" s="342"/>
      <c r="B30" s="101"/>
      <c r="C30" s="101"/>
      <c r="D30" s="126"/>
      <c r="E30" s="105" t="s">
        <v>22</v>
      </c>
      <c r="F30" s="106">
        <v>375275</v>
      </c>
      <c r="G30" s="107">
        <v>0</v>
      </c>
      <c r="H30" s="107">
        <v>0</v>
      </c>
    </row>
    <row r="31" spans="1:8" x14ac:dyDescent="0.25">
      <c r="A31" s="343"/>
      <c r="B31" s="101"/>
      <c r="C31" s="101"/>
      <c r="D31" s="126"/>
      <c r="E31" s="105" t="s">
        <v>23</v>
      </c>
      <c r="F31" s="106">
        <v>406391</v>
      </c>
      <c r="G31" s="107">
        <v>0</v>
      </c>
      <c r="H31" s="106">
        <v>191525</v>
      </c>
    </row>
    <row r="32" spans="1:8" x14ac:dyDescent="0.25">
      <c r="A32" s="341">
        <v>10</v>
      </c>
      <c r="B32" s="101">
        <v>15</v>
      </c>
      <c r="C32" s="101">
        <v>4352</v>
      </c>
      <c r="D32" s="126" t="s">
        <v>32</v>
      </c>
      <c r="E32" s="102" t="s">
        <v>21</v>
      </c>
      <c r="F32" s="103">
        <v>901819</v>
      </c>
      <c r="G32" s="104">
        <v>0</v>
      </c>
      <c r="H32" s="104">
        <v>166</v>
      </c>
    </row>
    <row r="33" spans="1:8" x14ac:dyDescent="0.25">
      <c r="A33" s="343"/>
      <c r="B33" s="101"/>
      <c r="C33" s="101"/>
      <c r="D33" s="126"/>
      <c r="E33" s="105" t="s">
        <v>22</v>
      </c>
      <c r="F33" s="106">
        <v>901819</v>
      </c>
      <c r="G33" s="107">
        <v>0</v>
      </c>
      <c r="H33" s="107">
        <v>166</v>
      </c>
    </row>
    <row r="34" spans="1:8" ht="26.25" x14ac:dyDescent="0.25">
      <c r="A34" s="341">
        <v>11</v>
      </c>
      <c r="B34" s="101">
        <v>15</v>
      </c>
      <c r="C34" s="101">
        <v>901</v>
      </c>
      <c r="D34" s="126" t="s">
        <v>33</v>
      </c>
      <c r="E34" s="102" t="s">
        <v>21</v>
      </c>
      <c r="F34" s="103">
        <v>59317976</v>
      </c>
      <c r="G34" s="104">
        <v>0</v>
      </c>
      <c r="H34" s="103">
        <v>22917899</v>
      </c>
    </row>
    <row r="35" spans="1:8" x14ac:dyDescent="0.25">
      <c r="A35" s="342"/>
      <c r="B35" s="101"/>
      <c r="C35" s="101"/>
      <c r="D35" s="126"/>
      <c r="E35" s="105" t="s">
        <v>34</v>
      </c>
      <c r="F35" s="106">
        <v>17834852</v>
      </c>
      <c r="G35" s="107">
        <v>0</v>
      </c>
      <c r="H35" s="107">
        <v>0</v>
      </c>
    </row>
    <row r="36" spans="1:8" x14ac:dyDescent="0.25">
      <c r="A36" s="342"/>
      <c r="B36" s="101"/>
      <c r="C36" s="101"/>
      <c r="D36" s="126"/>
      <c r="E36" s="105" t="s">
        <v>35</v>
      </c>
      <c r="F36" s="106">
        <v>68314</v>
      </c>
      <c r="G36" s="107">
        <v>0</v>
      </c>
      <c r="H36" s="106">
        <v>68314</v>
      </c>
    </row>
    <row r="37" spans="1:8" x14ac:dyDescent="0.25">
      <c r="A37" s="342"/>
      <c r="B37" s="101"/>
      <c r="C37" s="101"/>
      <c r="D37" s="126"/>
      <c r="E37" s="105" t="s">
        <v>22</v>
      </c>
      <c r="F37" s="106">
        <v>12222161</v>
      </c>
      <c r="G37" s="107">
        <v>0</v>
      </c>
      <c r="H37" s="106">
        <v>302793</v>
      </c>
    </row>
    <row r="38" spans="1:8" x14ac:dyDescent="0.25">
      <c r="A38" s="343"/>
      <c r="B38" s="101"/>
      <c r="C38" s="101"/>
      <c r="D38" s="126"/>
      <c r="E38" s="105" t="s">
        <v>23</v>
      </c>
      <c r="F38" s="106">
        <v>29192649</v>
      </c>
      <c r="G38" s="107">
        <v>0</v>
      </c>
      <c r="H38" s="106">
        <v>22546792</v>
      </c>
    </row>
    <row r="39" spans="1:8" x14ac:dyDescent="0.25">
      <c r="A39" s="341">
        <v>12</v>
      </c>
      <c r="B39" s="101">
        <v>16</v>
      </c>
      <c r="C39" s="101">
        <v>2525</v>
      </c>
      <c r="D39" s="126" t="s">
        <v>36</v>
      </c>
      <c r="E39" s="102" t="s">
        <v>21</v>
      </c>
      <c r="F39" s="103">
        <v>1798752</v>
      </c>
      <c r="G39" s="104">
        <v>0</v>
      </c>
      <c r="H39" s="104">
        <v>0</v>
      </c>
    </row>
    <row r="40" spans="1:8" x14ac:dyDescent="0.25">
      <c r="A40" s="342"/>
      <c r="B40" s="101"/>
      <c r="C40" s="101"/>
      <c r="D40" s="126"/>
      <c r="E40" s="105" t="s">
        <v>22</v>
      </c>
      <c r="F40" s="106">
        <v>1754178</v>
      </c>
      <c r="G40" s="107">
        <v>0</v>
      </c>
      <c r="H40" s="107">
        <v>0</v>
      </c>
    </row>
    <row r="41" spans="1:8" x14ac:dyDescent="0.25">
      <c r="A41" s="343"/>
      <c r="B41" s="101"/>
      <c r="C41" s="101"/>
      <c r="D41" s="126"/>
      <c r="E41" s="105" t="s">
        <v>23</v>
      </c>
      <c r="F41" s="106">
        <v>44574</v>
      </c>
      <c r="G41" s="107">
        <v>0</v>
      </c>
      <c r="H41" s="107">
        <v>0</v>
      </c>
    </row>
    <row r="42" spans="1:8" x14ac:dyDescent="0.25">
      <c r="A42" s="341">
        <v>13</v>
      </c>
      <c r="B42" s="101">
        <v>18</v>
      </c>
      <c r="C42" s="101">
        <v>4112</v>
      </c>
      <c r="D42" s="126" t="s">
        <v>37</v>
      </c>
      <c r="E42" s="102" t="s">
        <v>21</v>
      </c>
      <c r="F42" s="103">
        <v>17102503</v>
      </c>
      <c r="G42" s="104">
        <v>0</v>
      </c>
      <c r="H42" s="103">
        <v>9268531</v>
      </c>
    </row>
    <row r="43" spans="1:8" x14ac:dyDescent="0.25">
      <c r="A43" s="342"/>
      <c r="B43" s="101"/>
      <c r="C43" s="101"/>
      <c r="D43" s="126"/>
      <c r="E43" s="105" t="s">
        <v>34</v>
      </c>
      <c r="F43" s="106">
        <v>349228</v>
      </c>
      <c r="G43" s="107">
        <v>0</v>
      </c>
      <c r="H43" s="107">
        <v>0</v>
      </c>
    </row>
    <row r="44" spans="1:8" x14ac:dyDescent="0.25">
      <c r="A44" s="342"/>
      <c r="B44" s="101"/>
      <c r="C44" s="101"/>
      <c r="D44" s="126"/>
      <c r="E44" s="105" t="s">
        <v>22</v>
      </c>
      <c r="F44" s="106">
        <v>4697608</v>
      </c>
      <c r="G44" s="107">
        <v>0</v>
      </c>
      <c r="H44" s="107">
        <v>0</v>
      </c>
    </row>
    <row r="45" spans="1:8" x14ac:dyDescent="0.25">
      <c r="A45" s="343"/>
      <c r="B45" s="101"/>
      <c r="C45" s="101"/>
      <c r="D45" s="126"/>
      <c r="E45" s="105" t="s">
        <v>23</v>
      </c>
      <c r="F45" s="106">
        <v>12055667</v>
      </c>
      <c r="G45" s="107">
        <v>0</v>
      </c>
      <c r="H45" s="106">
        <v>9268531</v>
      </c>
    </row>
    <row r="46" spans="1:8" x14ac:dyDescent="0.25">
      <c r="A46" s="341">
        <v>14</v>
      </c>
      <c r="B46" s="101">
        <v>31</v>
      </c>
      <c r="C46" s="101">
        <v>2548</v>
      </c>
      <c r="D46" s="126" t="s">
        <v>38</v>
      </c>
      <c r="E46" s="102" t="s">
        <v>21</v>
      </c>
      <c r="F46" s="103">
        <v>3222313</v>
      </c>
      <c r="G46" s="104">
        <v>0</v>
      </c>
      <c r="H46" s="104">
        <v>0</v>
      </c>
    </row>
    <row r="47" spans="1:8" x14ac:dyDescent="0.25">
      <c r="A47" s="342"/>
      <c r="B47" s="101"/>
      <c r="C47" s="101"/>
      <c r="D47" s="126"/>
      <c r="E47" s="105" t="s">
        <v>35</v>
      </c>
      <c r="F47" s="106">
        <v>448732</v>
      </c>
      <c r="G47" s="107">
        <v>0</v>
      </c>
      <c r="H47" s="107">
        <v>0</v>
      </c>
    </row>
    <row r="48" spans="1:8" x14ac:dyDescent="0.25">
      <c r="A48" s="342"/>
      <c r="B48" s="101"/>
      <c r="C48" s="101"/>
      <c r="D48" s="126"/>
      <c r="E48" s="105" t="s">
        <v>22</v>
      </c>
      <c r="F48" s="106">
        <v>2546430</v>
      </c>
      <c r="G48" s="107">
        <v>0</v>
      </c>
      <c r="H48" s="107">
        <v>0</v>
      </c>
    </row>
    <row r="49" spans="1:8" x14ac:dyDescent="0.25">
      <c r="A49" s="343"/>
      <c r="B49" s="101"/>
      <c r="C49" s="101"/>
      <c r="D49" s="126"/>
      <c r="E49" s="105" t="s">
        <v>23</v>
      </c>
      <c r="F49" s="106">
        <v>227151</v>
      </c>
      <c r="G49" s="107">
        <v>0</v>
      </c>
      <c r="H49" s="107">
        <v>0</v>
      </c>
    </row>
    <row r="50" spans="1:8" x14ac:dyDescent="0.25">
      <c r="A50" s="341">
        <v>15</v>
      </c>
      <c r="B50" s="101">
        <v>31</v>
      </c>
      <c r="C50" s="101">
        <v>2550</v>
      </c>
      <c r="D50" s="126" t="s">
        <v>39</v>
      </c>
      <c r="E50" s="102" t="s">
        <v>21</v>
      </c>
      <c r="F50" s="103">
        <v>323414</v>
      </c>
      <c r="G50" s="104">
        <v>0</v>
      </c>
      <c r="H50" s="103">
        <v>242253</v>
      </c>
    </row>
    <row r="51" spans="1:8" x14ac:dyDescent="0.25">
      <c r="A51" s="342"/>
      <c r="B51" s="101"/>
      <c r="C51" s="101"/>
      <c r="D51" s="126"/>
      <c r="E51" s="105" t="s">
        <v>22</v>
      </c>
      <c r="F51" s="106">
        <v>63750</v>
      </c>
      <c r="G51" s="107">
        <v>0</v>
      </c>
      <c r="H51" s="107">
        <v>0</v>
      </c>
    </row>
    <row r="52" spans="1:8" x14ac:dyDescent="0.25">
      <c r="A52" s="343"/>
      <c r="B52" s="101"/>
      <c r="C52" s="101"/>
      <c r="D52" s="126"/>
      <c r="E52" s="105" t="s">
        <v>23</v>
      </c>
      <c r="F52" s="106">
        <v>259664</v>
      </c>
      <c r="G52" s="107">
        <v>0</v>
      </c>
      <c r="H52" s="106">
        <v>242253</v>
      </c>
    </row>
    <row r="53" spans="1:8" ht="26.25" x14ac:dyDescent="0.25">
      <c r="A53" s="341">
        <v>16</v>
      </c>
      <c r="B53" s="101">
        <v>31</v>
      </c>
      <c r="C53" s="101">
        <v>2551</v>
      </c>
      <c r="D53" s="126" t="s">
        <v>40</v>
      </c>
      <c r="E53" s="102" t="s">
        <v>21</v>
      </c>
      <c r="F53" s="103">
        <v>5208918</v>
      </c>
      <c r="G53" s="104">
        <v>0</v>
      </c>
      <c r="H53" s="104">
        <v>0</v>
      </c>
    </row>
    <row r="54" spans="1:8" x14ac:dyDescent="0.25">
      <c r="A54" s="342"/>
      <c r="B54" s="101"/>
      <c r="C54" s="101"/>
      <c r="D54" s="126"/>
      <c r="E54" s="105" t="s">
        <v>34</v>
      </c>
      <c r="F54" s="106">
        <v>24062</v>
      </c>
      <c r="G54" s="107">
        <v>0</v>
      </c>
      <c r="H54" s="107">
        <v>0</v>
      </c>
    </row>
    <row r="55" spans="1:8" x14ac:dyDescent="0.25">
      <c r="A55" s="343"/>
      <c r="B55" s="101"/>
      <c r="C55" s="101"/>
      <c r="D55" s="126"/>
      <c r="E55" s="105" t="s">
        <v>22</v>
      </c>
      <c r="F55" s="106">
        <v>5184856</v>
      </c>
      <c r="G55" s="107">
        <v>0</v>
      </c>
      <c r="H55" s="107">
        <v>0</v>
      </c>
    </row>
    <row r="56" spans="1:8" x14ac:dyDescent="0.25">
      <c r="A56" s="341">
        <v>17</v>
      </c>
      <c r="B56" s="101">
        <v>31</v>
      </c>
      <c r="C56" s="101">
        <v>2554</v>
      </c>
      <c r="D56" s="126" t="s">
        <v>41</v>
      </c>
      <c r="E56" s="102" t="s">
        <v>21</v>
      </c>
      <c r="F56" s="103">
        <v>430673</v>
      </c>
      <c r="G56" s="104">
        <v>0</v>
      </c>
      <c r="H56" s="104">
        <v>0</v>
      </c>
    </row>
    <row r="57" spans="1:8" x14ac:dyDescent="0.25">
      <c r="A57" s="342"/>
      <c r="B57" s="101"/>
      <c r="C57" s="101"/>
      <c r="D57" s="126"/>
      <c r="E57" s="105" t="s">
        <v>22</v>
      </c>
      <c r="F57" s="106">
        <v>417471</v>
      </c>
      <c r="G57" s="107">
        <v>0</v>
      </c>
      <c r="H57" s="107">
        <v>0</v>
      </c>
    </row>
    <row r="58" spans="1:8" x14ac:dyDescent="0.25">
      <c r="A58" s="343"/>
      <c r="B58" s="101"/>
      <c r="C58" s="101"/>
      <c r="D58" s="126"/>
      <c r="E58" s="105" t="s">
        <v>23</v>
      </c>
      <c r="F58" s="106">
        <v>13202</v>
      </c>
      <c r="G58" s="107">
        <v>0</v>
      </c>
      <c r="H58" s="107">
        <v>0</v>
      </c>
    </row>
    <row r="59" spans="1:8" ht="26.25" x14ac:dyDescent="0.25">
      <c r="A59" s="341">
        <v>18</v>
      </c>
      <c r="B59" s="101">
        <v>31</v>
      </c>
      <c r="C59" s="101">
        <v>2557</v>
      </c>
      <c r="D59" s="126" t="s">
        <v>40</v>
      </c>
      <c r="E59" s="102" t="s">
        <v>21</v>
      </c>
      <c r="F59" s="103">
        <v>944049</v>
      </c>
      <c r="G59" s="104">
        <v>0</v>
      </c>
      <c r="H59" s="104">
        <v>0</v>
      </c>
    </row>
    <row r="60" spans="1:8" x14ac:dyDescent="0.25">
      <c r="A60" s="343"/>
      <c r="B60" s="101"/>
      <c r="C60" s="101"/>
      <c r="D60" s="126"/>
      <c r="E60" s="105" t="s">
        <v>22</v>
      </c>
      <c r="F60" s="106">
        <v>944049</v>
      </c>
      <c r="G60" s="107">
        <v>0</v>
      </c>
      <c r="H60" s="107">
        <v>0</v>
      </c>
    </row>
    <row r="61" spans="1:8" ht="26.25" x14ac:dyDescent="0.25">
      <c r="A61" s="341">
        <v>19</v>
      </c>
      <c r="B61" s="101">
        <v>31</v>
      </c>
      <c r="C61" s="101">
        <v>2558</v>
      </c>
      <c r="D61" s="126" t="s">
        <v>42</v>
      </c>
      <c r="E61" s="102" t="s">
        <v>21</v>
      </c>
      <c r="F61" s="103">
        <v>6396616</v>
      </c>
      <c r="G61" s="104">
        <v>0</v>
      </c>
      <c r="H61" s="104">
        <v>0</v>
      </c>
    </row>
    <row r="62" spans="1:8" x14ac:dyDescent="0.25">
      <c r="A62" s="342"/>
      <c r="B62" s="101"/>
      <c r="C62" s="101"/>
      <c r="D62" s="126"/>
      <c r="E62" s="105" t="s">
        <v>34</v>
      </c>
      <c r="F62" s="106">
        <v>6339436</v>
      </c>
      <c r="G62" s="107">
        <v>0</v>
      </c>
      <c r="H62" s="107">
        <v>0</v>
      </c>
    </row>
    <row r="63" spans="1:8" x14ac:dyDescent="0.25">
      <c r="A63" s="343"/>
      <c r="B63" s="101"/>
      <c r="C63" s="101"/>
      <c r="D63" s="126"/>
      <c r="E63" s="105" t="s">
        <v>22</v>
      </c>
      <c r="F63" s="106">
        <v>57180</v>
      </c>
      <c r="G63" s="107">
        <v>0</v>
      </c>
      <c r="H63" s="107">
        <v>0</v>
      </c>
    </row>
    <row r="64" spans="1:8" x14ac:dyDescent="0.25">
      <c r="A64" s="341">
        <v>20</v>
      </c>
      <c r="B64" s="101">
        <v>31</v>
      </c>
      <c r="C64" s="101">
        <v>2562</v>
      </c>
      <c r="D64" s="126" t="s">
        <v>43</v>
      </c>
      <c r="E64" s="102" t="s">
        <v>21</v>
      </c>
      <c r="F64" s="103">
        <v>5284875</v>
      </c>
      <c r="G64" s="104">
        <v>0</v>
      </c>
      <c r="H64" s="103">
        <v>244734</v>
      </c>
    </row>
    <row r="65" spans="1:8" x14ac:dyDescent="0.25">
      <c r="A65" s="342"/>
      <c r="B65" s="101"/>
      <c r="C65" s="101"/>
      <c r="D65" s="126"/>
      <c r="E65" s="105" t="s">
        <v>34</v>
      </c>
      <c r="F65" s="106">
        <v>2252916</v>
      </c>
      <c r="G65" s="107">
        <v>0</v>
      </c>
      <c r="H65" s="107">
        <v>0</v>
      </c>
    </row>
    <row r="66" spans="1:8" x14ac:dyDescent="0.25">
      <c r="A66" s="342"/>
      <c r="B66" s="101"/>
      <c r="C66" s="101"/>
      <c r="D66" s="126"/>
      <c r="E66" s="105" t="s">
        <v>22</v>
      </c>
      <c r="F66" s="106">
        <v>2362107</v>
      </c>
      <c r="G66" s="107">
        <v>0</v>
      </c>
      <c r="H66" s="107">
        <v>0</v>
      </c>
    </row>
    <row r="67" spans="1:8" x14ac:dyDescent="0.25">
      <c r="A67" s="343"/>
      <c r="B67" s="101"/>
      <c r="C67" s="101"/>
      <c r="D67" s="126"/>
      <c r="E67" s="105" t="s">
        <v>23</v>
      </c>
      <c r="F67" s="106">
        <v>669852</v>
      </c>
      <c r="G67" s="107">
        <v>0</v>
      </c>
      <c r="H67" s="106">
        <v>244734</v>
      </c>
    </row>
    <row r="68" spans="1:8" x14ac:dyDescent="0.25">
      <c r="A68" s="341">
        <v>21</v>
      </c>
      <c r="B68" s="101">
        <v>31</v>
      </c>
      <c r="C68" s="101">
        <v>3213</v>
      </c>
      <c r="D68" s="126" t="s">
        <v>124</v>
      </c>
      <c r="E68" s="102" t="s">
        <v>21</v>
      </c>
      <c r="F68" s="103">
        <v>2193443</v>
      </c>
      <c r="G68" s="104">
        <v>0</v>
      </c>
      <c r="H68" s="104">
        <v>0</v>
      </c>
    </row>
    <row r="69" spans="1:8" x14ac:dyDescent="0.25">
      <c r="A69" s="343"/>
      <c r="B69" s="101"/>
      <c r="C69" s="101"/>
      <c r="D69" s="126"/>
      <c r="E69" s="105" t="s">
        <v>34</v>
      </c>
      <c r="F69" s="106">
        <v>2193443</v>
      </c>
      <c r="G69" s="107">
        <v>0</v>
      </c>
      <c r="H69" s="107">
        <v>0</v>
      </c>
    </row>
    <row r="70" spans="1:8" ht="26.25" x14ac:dyDescent="0.25">
      <c r="A70" s="341">
        <v>22</v>
      </c>
      <c r="B70" s="101">
        <v>31</v>
      </c>
      <c r="C70" s="101">
        <v>3300</v>
      </c>
      <c r="D70" s="126" t="s">
        <v>44</v>
      </c>
      <c r="E70" s="102" t="s">
        <v>21</v>
      </c>
      <c r="F70" s="103">
        <v>413065</v>
      </c>
      <c r="G70" s="104">
        <v>0</v>
      </c>
      <c r="H70" s="104">
        <v>0</v>
      </c>
    </row>
    <row r="71" spans="1:8" x14ac:dyDescent="0.25">
      <c r="A71" s="342"/>
      <c r="B71" s="101"/>
      <c r="C71" s="101"/>
      <c r="D71" s="126"/>
      <c r="E71" s="105" t="s">
        <v>35</v>
      </c>
      <c r="F71" s="106">
        <v>120877</v>
      </c>
      <c r="G71" s="107">
        <v>0</v>
      </c>
      <c r="H71" s="107">
        <v>0</v>
      </c>
    </row>
    <row r="72" spans="1:8" x14ac:dyDescent="0.25">
      <c r="A72" s="342"/>
      <c r="B72" s="101"/>
      <c r="C72" s="101"/>
      <c r="D72" s="126"/>
      <c r="E72" s="105" t="s">
        <v>22</v>
      </c>
      <c r="F72" s="106">
        <v>265656</v>
      </c>
      <c r="G72" s="107">
        <v>0</v>
      </c>
      <c r="H72" s="107">
        <v>0</v>
      </c>
    </row>
    <row r="73" spans="1:8" x14ac:dyDescent="0.25">
      <c r="A73" s="343"/>
      <c r="B73" s="101"/>
      <c r="C73" s="101"/>
      <c r="D73" s="126"/>
      <c r="E73" s="105" t="s">
        <v>23</v>
      </c>
      <c r="F73" s="106">
        <v>26532</v>
      </c>
      <c r="G73" s="107">
        <v>0</v>
      </c>
      <c r="H73" s="107">
        <v>0</v>
      </c>
    </row>
    <row r="74" spans="1:8" x14ac:dyDescent="0.25">
      <c r="A74" s="341">
        <v>23</v>
      </c>
      <c r="B74" s="101">
        <v>31</v>
      </c>
      <c r="C74" s="101">
        <v>3301</v>
      </c>
      <c r="D74" s="126" t="s">
        <v>45</v>
      </c>
      <c r="E74" s="102" t="s">
        <v>21</v>
      </c>
      <c r="F74" s="103">
        <v>376742</v>
      </c>
      <c r="G74" s="104">
        <v>0</v>
      </c>
      <c r="H74" s="104">
        <v>0</v>
      </c>
    </row>
    <row r="75" spans="1:8" x14ac:dyDescent="0.25">
      <c r="A75" s="342"/>
      <c r="B75" s="101"/>
      <c r="C75" s="101"/>
      <c r="D75" s="126"/>
      <c r="E75" s="105" t="s">
        <v>22</v>
      </c>
      <c r="F75" s="106">
        <v>366526</v>
      </c>
      <c r="G75" s="107">
        <v>0</v>
      </c>
      <c r="H75" s="107">
        <v>0</v>
      </c>
    </row>
    <row r="76" spans="1:8" x14ac:dyDescent="0.25">
      <c r="A76" s="343"/>
      <c r="B76" s="101"/>
      <c r="C76" s="101"/>
      <c r="D76" s="126"/>
      <c r="E76" s="105" t="s">
        <v>23</v>
      </c>
      <c r="F76" s="106">
        <v>10216</v>
      </c>
      <c r="G76" s="107">
        <v>0</v>
      </c>
      <c r="H76" s="107">
        <v>0</v>
      </c>
    </row>
    <row r="77" spans="1:8" ht="26.25" x14ac:dyDescent="0.25">
      <c r="A77" s="341">
        <v>24</v>
      </c>
      <c r="B77" s="101">
        <v>31</v>
      </c>
      <c r="C77" s="101">
        <v>3303</v>
      </c>
      <c r="D77" s="126" t="s">
        <v>46</v>
      </c>
      <c r="E77" s="102" t="s">
        <v>21</v>
      </c>
      <c r="F77" s="103">
        <v>147229</v>
      </c>
      <c r="G77" s="104">
        <v>0</v>
      </c>
      <c r="H77" s="104">
        <v>0</v>
      </c>
    </row>
    <row r="78" spans="1:8" x14ac:dyDescent="0.25">
      <c r="A78" s="343"/>
      <c r="B78" s="101"/>
      <c r="C78" s="101"/>
      <c r="D78" s="126"/>
      <c r="E78" s="105" t="s">
        <v>22</v>
      </c>
      <c r="F78" s="106">
        <v>147229</v>
      </c>
      <c r="G78" s="107">
        <v>0</v>
      </c>
      <c r="H78" s="107">
        <v>0</v>
      </c>
    </row>
    <row r="79" spans="1:8" x14ac:dyDescent="0.25">
      <c r="A79" s="341">
        <v>25</v>
      </c>
      <c r="B79" s="101">
        <v>31</v>
      </c>
      <c r="C79" s="101">
        <v>3305</v>
      </c>
      <c r="D79" s="126" t="s">
        <v>48</v>
      </c>
      <c r="E79" s="102" t="s">
        <v>21</v>
      </c>
      <c r="F79" s="103">
        <v>153836</v>
      </c>
      <c r="G79" s="104">
        <v>0</v>
      </c>
      <c r="H79" s="104">
        <v>0</v>
      </c>
    </row>
    <row r="80" spans="1:8" x14ac:dyDescent="0.25">
      <c r="A80" s="342"/>
      <c r="B80" s="101"/>
      <c r="C80" s="101"/>
      <c r="D80" s="126"/>
      <c r="E80" s="105" t="s">
        <v>22</v>
      </c>
      <c r="F80" s="106">
        <v>153460</v>
      </c>
      <c r="G80" s="107">
        <v>0</v>
      </c>
      <c r="H80" s="107">
        <v>0</v>
      </c>
    </row>
    <row r="81" spans="1:8" x14ac:dyDescent="0.25">
      <c r="A81" s="343"/>
      <c r="B81" s="101"/>
      <c r="C81" s="101"/>
      <c r="D81" s="126"/>
      <c r="E81" s="105" t="s">
        <v>23</v>
      </c>
      <c r="F81" s="107">
        <v>376</v>
      </c>
      <c r="G81" s="107">
        <v>0</v>
      </c>
      <c r="H81" s="107">
        <v>0</v>
      </c>
    </row>
    <row r="82" spans="1:8" x14ac:dyDescent="0.25">
      <c r="A82" s="341">
        <v>26</v>
      </c>
      <c r="B82" s="101">
        <v>31</v>
      </c>
      <c r="C82" s="101">
        <v>3308</v>
      </c>
      <c r="D82" s="126" t="s">
        <v>49</v>
      </c>
      <c r="E82" s="102" t="s">
        <v>21</v>
      </c>
      <c r="F82" s="103">
        <v>7249989</v>
      </c>
      <c r="G82" s="103">
        <v>13830</v>
      </c>
      <c r="H82" s="103">
        <v>3312012</v>
      </c>
    </row>
    <row r="83" spans="1:8" x14ac:dyDescent="0.25">
      <c r="A83" s="342"/>
      <c r="B83" s="101"/>
      <c r="C83" s="101"/>
      <c r="D83" s="126"/>
      <c r="E83" s="105" t="s">
        <v>22</v>
      </c>
      <c r="F83" s="106">
        <v>1876907</v>
      </c>
      <c r="G83" s="106">
        <v>2689</v>
      </c>
      <c r="H83" s="107">
        <v>0</v>
      </c>
    </row>
    <row r="84" spans="1:8" x14ac:dyDescent="0.25">
      <c r="A84" s="343"/>
      <c r="B84" s="101"/>
      <c r="C84" s="101"/>
      <c r="D84" s="126"/>
      <c r="E84" s="105" t="s">
        <v>23</v>
      </c>
      <c r="F84" s="106">
        <v>5373082</v>
      </c>
      <c r="G84" s="106">
        <v>11141</v>
      </c>
      <c r="H84" s="106">
        <v>3312012</v>
      </c>
    </row>
    <row r="85" spans="1:8" ht="26.25" x14ac:dyDescent="0.25">
      <c r="A85" s="341">
        <v>27</v>
      </c>
      <c r="B85" s="101">
        <v>31</v>
      </c>
      <c r="C85" s="101">
        <v>3309</v>
      </c>
      <c r="D85" s="126" t="s">
        <v>50</v>
      </c>
      <c r="E85" s="102" t="s">
        <v>21</v>
      </c>
      <c r="F85" s="103">
        <v>102418</v>
      </c>
      <c r="G85" s="104">
        <v>0</v>
      </c>
      <c r="H85" s="104">
        <v>0</v>
      </c>
    </row>
    <row r="86" spans="1:8" x14ac:dyDescent="0.25">
      <c r="A86" s="343"/>
      <c r="B86" s="101"/>
      <c r="C86" s="101"/>
      <c r="D86" s="126"/>
      <c r="E86" s="105" t="s">
        <v>22</v>
      </c>
      <c r="F86" s="106">
        <v>102418</v>
      </c>
      <c r="G86" s="107">
        <v>0</v>
      </c>
      <c r="H86" s="107">
        <v>0</v>
      </c>
    </row>
    <row r="87" spans="1:8" x14ac:dyDescent="0.25">
      <c r="A87" s="341">
        <v>28</v>
      </c>
      <c r="B87" s="101">
        <v>31</v>
      </c>
      <c r="C87" s="101">
        <v>4160</v>
      </c>
      <c r="D87" s="126" t="s">
        <v>51</v>
      </c>
      <c r="E87" s="102" t="s">
        <v>21</v>
      </c>
      <c r="F87" s="103">
        <v>668223</v>
      </c>
      <c r="G87" s="104">
        <v>0</v>
      </c>
      <c r="H87" s="104">
        <v>0</v>
      </c>
    </row>
    <row r="88" spans="1:8" x14ac:dyDescent="0.25">
      <c r="A88" s="342"/>
      <c r="B88" s="101"/>
      <c r="C88" s="101"/>
      <c r="D88" s="126"/>
      <c r="E88" s="105" t="s">
        <v>22</v>
      </c>
      <c r="F88" s="106">
        <v>586270</v>
      </c>
      <c r="G88" s="107">
        <v>0</v>
      </c>
      <c r="H88" s="107">
        <v>0</v>
      </c>
    </row>
    <row r="89" spans="1:8" x14ac:dyDescent="0.25">
      <c r="A89" s="343"/>
      <c r="B89" s="101"/>
      <c r="C89" s="101"/>
      <c r="D89" s="126"/>
      <c r="E89" s="105" t="s">
        <v>23</v>
      </c>
      <c r="F89" s="106">
        <v>81953</v>
      </c>
      <c r="G89" s="107">
        <v>0</v>
      </c>
      <c r="H89" s="107">
        <v>0</v>
      </c>
    </row>
    <row r="90" spans="1:8" x14ac:dyDescent="0.25">
      <c r="A90" s="341">
        <v>29</v>
      </c>
      <c r="B90" s="101">
        <v>31</v>
      </c>
      <c r="C90" s="101">
        <v>4161</v>
      </c>
      <c r="D90" s="126" t="s">
        <v>52</v>
      </c>
      <c r="E90" s="102" t="s">
        <v>21</v>
      </c>
      <c r="F90" s="103">
        <v>5060080</v>
      </c>
      <c r="G90" s="103">
        <v>3009</v>
      </c>
      <c r="H90" s="104">
        <v>0</v>
      </c>
    </row>
    <row r="91" spans="1:8" x14ac:dyDescent="0.25">
      <c r="A91" s="342"/>
      <c r="B91" s="101"/>
      <c r="C91" s="101"/>
      <c r="D91" s="126"/>
      <c r="E91" s="105" t="s">
        <v>34</v>
      </c>
      <c r="F91" s="106">
        <v>4733330</v>
      </c>
      <c r="G91" s="106">
        <v>3009</v>
      </c>
      <c r="H91" s="107">
        <v>0</v>
      </c>
    </row>
    <row r="92" spans="1:8" x14ac:dyDescent="0.25">
      <c r="A92" s="343"/>
      <c r="B92" s="101"/>
      <c r="C92" s="101"/>
      <c r="D92" s="126"/>
      <c r="E92" s="105" t="s">
        <v>22</v>
      </c>
      <c r="F92" s="106">
        <v>326750</v>
      </c>
      <c r="G92" s="107">
        <v>0</v>
      </c>
      <c r="H92" s="107">
        <v>0</v>
      </c>
    </row>
    <row r="93" spans="1:8" x14ac:dyDescent="0.25">
      <c r="A93" s="341">
        <v>30</v>
      </c>
      <c r="B93" s="101">
        <v>31</v>
      </c>
      <c r="C93" s="101">
        <v>4162</v>
      </c>
      <c r="D93" s="126" t="s">
        <v>53</v>
      </c>
      <c r="E93" s="102" t="s">
        <v>21</v>
      </c>
      <c r="F93" s="103">
        <v>20428</v>
      </c>
      <c r="G93" s="104">
        <v>0</v>
      </c>
      <c r="H93" s="104">
        <v>0</v>
      </c>
    </row>
    <row r="94" spans="1:8" x14ac:dyDescent="0.25">
      <c r="A94" s="343"/>
      <c r="B94" s="101"/>
      <c r="C94" s="101"/>
      <c r="D94" s="126"/>
      <c r="E94" s="105" t="s">
        <v>22</v>
      </c>
      <c r="F94" s="106">
        <v>20428</v>
      </c>
      <c r="G94" s="107">
        <v>0</v>
      </c>
      <c r="H94" s="107">
        <v>0</v>
      </c>
    </row>
    <row r="95" spans="1:8" x14ac:dyDescent="0.25">
      <c r="A95" s="341">
        <v>31</v>
      </c>
      <c r="B95" s="101">
        <v>31</v>
      </c>
      <c r="C95" s="101">
        <v>4163</v>
      </c>
      <c r="D95" s="126" t="s">
        <v>54</v>
      </c>
      <c r="E95" s="102" t="s">
        <v>21</v>
      </c>
      <c r="F95" s="103">
        <v>826679</v>
      </c>
      <c r="G95" s="104">
        <v>0</v>
      </c>
      <c r="H95" s="104">
        <v>0</v>
      </c>
    </row>
    <row r="96" spans="1:8" x14ac:dyDescent="0.25">
      <c r="A96" s="343"/>
      <c r="B96" s="101"/>
      <c r="C96" s="101"/>
      <c r="D96" s="126"/>
      <c r="E96" s="105" t="s">
        <v>22</v>
      </c>
      <c r="F96" s="106">
        <v>826679</v>
      </c>
      <c r="G96" s="107">
        <v>0</v>
      </c>
      <c r="H96" s="107">
        <v>0</v>
      </c>
    </row>
    <row r="97" spans="1:8" x14ac:dyDescent="0.25">
      <c r="A97" s="341">
        <v>32</v>
      </c>
      <c r="B97" s="101">
        <v>31</v>
      </c>
      <c r="C97" s="101">
        <v>4165</v>
      </c>
      <c r="D97" s="126" t="s">
        <v>55</v>
      </c>
      <c r="E97" s="102" t="s">
        <v>21</v>
      </c>
      <c r="F97" s="103">
        <v>112100</v>
      </c>
      <c r="G97" s="104">
        <v>0</v>
      </c>
      <c r="H97" s="104">
        <v>0</v>
      </c>
    </row>
    <row r="98" spans="1:8" x14ac:dyDescent="0.25">
      <c r="A98" s="343"/>
      <c r="B98" s="101"/>
      <c r="C98" s="101"/>
      <c r="D98" s="126"/>
      <c r="E98" s="105" t="s">
        <v>22</v>
      </c>
      <c r="F98" s="106">
        <v>112100</v>
      </c>
      <c r="G98" s="107">
        <v>0</v>
      </c>
      <c r="H98" s="107">
        <v>0</v>
      </c>
    </row>
    <row r="99" spans="1:8" ht="26.25" x14ac:dyDescent="0.25">
      <c r="A99" s="341">
        <v>33</v>
      </c>
      <c r="B99" s="101">
        <v>31</v>
      </c>
      <c r="C99" s="101">
        <v>4166</v>
      </c>
      <c r="D99" s="126" t="s">
        <v>56</v>
      </c>
      <c r="E99" s="102" t="s">
        <v>21</v>
      </c>
      <c r="F99" s="103">
        <v>1031861</v>
      </c>
      <c r="G99" s="104">
        <v>0</v>
      </c>
      <c r="H99" s="104">
        <v>0</v>
      </c>
    </row>
    <row r="100" spans="1:8" x14ac:dyDescent="0.25">
      <c r="A100" s="343"/>
      <c r="B100" s="101"/>
      <c r="C100" s="101"/>
      <c r="D100" s="126"/>
      <c r="E100" s="105" t="s">
        <v>22</v>
      </c>
      <c r="F100" s="106">
        <v>1031861</v>
      </c>
      <c r="G100" s="107">
        <v>0</v>
      </c>
      <c r="H100" s="107">
        <v>0</v>
      </c>
    </row>
    <row r="101" spans="1:8" x14ac:dyDescent="0.25">
      <c r="A101" s="341">
        <v>34</v>
      </c>
      <c r="B101" s="101">
        <v>34</v>
      </c>
      <c r="C101" s="101">
        <v>1066</v>
      </c>
      <c r="D101" s="126" t="s">
        <v>57</v>
      </c>
      <c r="E101" s="102" t="s">
        <v>21</v>
      </c>
      <c r="F101" s="103">
        <v>15988027</v>
      </c>
      <c r="G101" s="104">
        <v>0</v>
      </c>
      <c r="H101" s="103">
        <v>5136534</v>
      </c>
    </row>
    <row r="102" spans="1:8" x14ac:dyDescent="0.25">
      <c r="A102" s="342"/>
      <c r="B102" s="101"/>
      <c r="C102" s="101"/>
      <c r="D102" s="126"/>
      <c r="E102" s="105" t="s">
        <v>34</v>
      </c>
      <c r="F102" s="106">
        <v>3880800</v>
      </c>
      <c r="G102" s="107">
        <v>0</v>
      </c>
      <c r="H102" s="107">
        <v>0</v>
      </c>
    </row>
    <row r="103" spans="1:8" x14ac:dyDescent="0.25">
      <c r="A103" s="342"/>
      <c r="B103" s="101"/>
      <c r="C103" s="101"/>
      <c r="D103" s="126"/>
      <c r="E103" s="105" t="s">
        <v>22</v>
      </c>
      <c r="F103" s="106">
        <v>2931400</v>
      </c>
      <c r="G103" s="107">
        <v>0</v>
      </c>
      <c r="H103" s="106">
        <v>47455</v>
      </c>
    </row>
    <row r="104" spans="1:8" x14ac:dyDescent="0.25">
      <c r="A104" s="343"/>
      <c r="B104" s="101"/>
      <c r="C104" s="101"/>
      <c r="D104" s="126"/>
      <c r="E104" s="105" t="s">
        <v>23</v>
      </c>
      <c r="F104" s="106">
        <v>9175827</v>
      </c>
      <c r="G104" s="107">
        <v>0</v>
      </c>
      <c r="H104" s="106">
        <v>5089079</v>
      </c>
    </row>
    <row r="105" spans="1:8" x14ac:dyDescent="0.25">
      <c r="A105" s="341">
        <v>35</v>
      </c>
      <c r="B105" s="101">
        <v>34</v>
      </c>
      <c r="C105" s="101">
        <v>1467</v>
      </c>
      <c r="D105" s="126" t="s">
        <v>58</v>
      </c>
      <c r="E105" s="102" t="s">
        <v>21</v>
      </c>
      <c r="F105" s="103">
        <v>47999</v>
      </c>
      <c r="G105" s="104">
        <v>0</v>
      </c>
      <c r="H105" s="104">
        <v>0</v>
      </c>
    </row>
    <row r="106" spans="1:8" x14ac:dyDescent="0.25">
      <c r="A106" s="343"/>
      <c r="B106" s="101"/>
      <c r="C106" s="101"/>
      <c r="D106" s="126"/>
      <c r="E106" s="105" t="s">
        <v>23</v>
      </c>
      <c r="F106" s="106">
        <v>47999</v>
      </c>
      <c r="G106" s="107">
        <v>0</v>
      </c>
      <c r="H106" s="107">
        <v>0</v>
      </c>
    </row>
    <row r="107" spans="1:8" x14ac:dyDescent="0.25">
      <c r="A107" s="341">
        <v>36</v>
      </c>
      <c r="B107" s="101">
        <v>34</v>
      </c>
      <c r="C107" s="101">
        <v>1500</v>
      </c>
      <c r="D107" s="126" t="s">
        <v>59</v>
      </c>
      <c r="E107" s="102" t="s">
        <v>21</v>
      </c>
      <c r="F107" s="103">
        <v>62358</v>
      </c>
      <c r="G107" s="104">
        <v>0</v>
      </c>
      <c r="H107" s="104">
        <v>0</v>
      </c>
    </row>
    <row r="108" spans="1:8" x14ac:dyDescent="0.25">
      <c r="A108" s="343"/>
      <c r="B108" s="101"/>
      <c r="C108" s="101"/>
      <c r="D108" s="126"/>
      <c r="E108" s="105" t="s">
        <v>22</v>
      </c>
      <c r="F108" s="106">
        <v>62358</v>
      </c>
      <c r="G108" s="107">
        <v>0</v>
      </c>
      <c r="H108" s="107">
        <v>0</v>
      </c>
    </row>
    <row r="109" spans="1:8" x14ac:dyDescent="0.25">
      <c r="A109" s="341">
        <v>37</v>
      </c>
      <c r="B109" s="101">
        <v>34</v>
      </c>
      <c r="C109" s="101">
        <v>1501</v>
      </c>
      <c r="D109" s="126" t="s">
        <v>60</v>
      </c>
      <c r="E109" s="102" t="s">
        <v>21</v>
      </c>
      <c r="F109" s="103">
        <v>393196</v>
      </c>
      <c r="G109" s="104">
        <v>0</v>
      </c>
      <c r="H109" s="104">
        <v>0</v>
      </c>
    </row>
    <row r="110" spans="1:8" x14ac:dyDescent="0.25">
      <c r="A110" s="342"/>
      <c r="B110" s="101"/>
      <c r="C110" s="101"/>
      <c r="D110" s="126"/>
      <c r="E110" s="105" t="s">
        <v>22</v>
      </c>
      <c r="F110" s="106">
        <v>291137</v>
      </c>
      <c r="G110" s="107">
        <v>0</v>
      </c>
      <c r="H110" s="107">
        <v>0</v>
      </c>
    </row>
    <row r="111" spans="1:8" x14ac:dyDescent="0.25">
      <c r="A111" s="343"/>
      <c r="B111" s="101"/>
      <c r="C111" s="101"/>
      <c r="D111" s="126"/>
      <c r="E111" s="105" t="s">
        <v>23</v>
      </c>
      <c r="F111" s="106">
        <v>102059</v>
      </c>
      <c r="G111" s="107">
        <v>0</v>
      </c>
      <c r="H111" s="107">
        <v>0</v>
      </c>
    </row>
    <row r="112" spans="1:8" x14ac:dyDescent="0.25">
      <c r="A112" s="341">
        <v>38</v>
      </c>
      <c r="B112" s="101">
        <v>34</v>
      </c>
      <c r="C112" s="101">
        <v>2371</v>
      </c>
      <c r="D112" s="126" t="s">
        <v>61</v>
      </c>
      <c r="E112" s="102" t="s">
        <v>21</v>
      </c>
      <c r="F112" s="103">
        <v>1441102</v>
      </c>
      <c r="G112" s="104">
        <v>0</v>
      </c>
      <c r="H112" s="104">
        <v>0</v>
      </c>
    </row>
    <row r="113" spans="1:8" x14ac:dyDescent="0.25">
      <c r="A113" s="342"/>
      <c r="B113" s="101"/>
      <c r="C113" s="101"/>
      <c r="D113" s="126"/>
      <c r="E113" s="105" t="s">
        <v>35</v>
      </c>
      <c r="F113" s="106">
        <v>1377841</v>
      </c>
      <c r="G113" s="107">
        <v>0</v>
      </c>
      <c r="H113" s="107">
        <v>0</v>
      </c>
    </row>
    <row r="114" spans="1:8" x14ac:dyDescent="0.25">
      <c r="A114" s="342"/>
      <c r="B114" s="101"/>
      <c r="C114" s="101"/>
      <c r="D114" s="126"/>
      <c r="E114" s="105" t="s">
        <v>22</v>
      </c>
      <c r="F114" s="106">
        <v>62351</v>
      </c>
      <c r="G114" s="107">
        <v>0</v>
      </c>
      <c r="H114" s="107">
        <v>0</v>
      </c>
    </row>
    <row r="115" spans="1:8" x14ac:dyDescent="0.25">
      <c r="A115" s="343"/>
      <c r="B115" s="101"/>
      <c r="C115" s="101"/>
      <c r="D115" s="126"/>
      <c r="E115" s="105" t="s">
        <v>23</v>
      </c>
      <c r="F115" s="107">
        <v>910</v>
      </c>
      <c r="G115" s="107">
        <v>0</v>
      </c>
      <c r="H115" s="107">
        <v>0</v>
      </c>
    </row>
    <row r="116" spans="1:8" x14ac:dyDescent="0.25">
      <c r="A116" s="341">
        <v>39</v>
      </c>
      <c r="B116" s="101">
        <v>34</v>
      </c>
      <c r="C116" s="101">
        <v>2372</v>
      </c>
      <c r="D116" s="126" t="s">
        <v>62</v>
      </c>
      <c r="E116" s="102" t="s">
        <v>21</v>
      </c>
      <c r="F116" s="103">
        <v>1057523</v>
      </c>
      <c r="G116" s="104">
        <v>0</v>
      </c>
      <c r="H116" s="104">
        <v>0</v>
      </c>
    </row>
    <row r="117" spans="1:8" x14ac:dyDescent="0.25">
      <c r="A117" s="342"/>
      <c r="B117" s="101"/>
      <c r="C117" s="101"/>
      <c r="D117" s="126"/>
      <c r="E117" s="105" t="s">
        <v>34</v>
      </c>
      <c r="F117" s="106">
        <v>401000</v>
      </c>
      <c r="G117" s="107">
        <v>0</v>
      </c>
      <c r="H117" s="107">
        <v>0</v>
      </c>
    </row>
    <row r="118" spans="1:8" x14ac:dyDescent="0.25">
      <c r="A118" s="342"/>
      <c r="B118" s="101"/>
      <c r="C118" s="101"/>
      <c r="D118" s="126"/>
      <c r="E118" s="105" t="s">
        <v>35</v>
      </c>
      <c r="F118" s="106">
        <v>471280</v>
      </c>
      <c r="G118" s="107">
        <v>0</v>
      </c>
      <c r="H118" s="107">
        <v>0</v>
      </c>
    </row>
    <row r="119" spans="1:8" x14ac:dyDescent="0.25">
      <c r="A119" s="342"/>
      <c r="B119" s="101"/>
      <c r="C119" s="101"/>
      <c r="D119" s="126"/>
      <c r="E119" s="105" t="s">
        <v>22</v>
      </c>
      <c r="F119" s="106">
        <v>179287</v>
      </c>
      <c r="G119" s="107">
        <v>0</v>
      </c>
      <c r="H119" s="107">
        <v>0</v>
      </c>
    </row>
    <row r="120" spans="1:8" x14ac:dyDescent="0.25">
      <c r="A120" s="343"/>
      <c r="B120" s="101"/>
      <c r="C120" s="101"/>
      <c r="D120" s="126"/>
      <c r="E120" s="105" t="s">
        <v>23</v>
      </c>
      <c r="F120" s="106">
        <v>5956</v>
      </c>
      <c r="G120" s="107">
        <v>0</v>
      </c>
      <c r="H120" s="107">
        <v>0</v>
      </c>
    </row>
    <row r="121" spans="1:8" x14ac:dyDescent="0.25">
      <c r="A121" s="341">
        <v>40</v>
      </c>
      <c r="B121" s="101">
        <v>34</v>
      </c>
      <c r="C121" s="101">
        <v>2374</v>
      </c>
      <c r="D121" s="126" t="s">
        <v>63</v>
      </c>
      <c r="E121" s="102" t="s">
        <v>21</v>
      </c>
      <c r="F121" s="103">
        <v>2680229</v>
      </c>
      <c r="G121" s="104">
        <v>0</v>
      </c>
      <c r="H121" s="104">
        <v>0</v>
      </c>
    </row>
    <row r="122" spans="1:8" x14ac:dyDescent="0.25">
      <c r="A122" s="342"/>
      <c r="B122" s="101"/>
      <c r="C122" s="101"/>
      <c r="D122" s="126"/>
      <c r="E122" s="105" t="s">
        <v>34</v>
      </c>
      <c r="F122" s="106">
        <v>705888</v>
      </c>
      <c r="G122" s="107">
        <v>0</v>
      </c>
      <c r="H122" s="107">
        <v>0</v>
      </c>
    </row>
    <row r="123" spans="1:8" x14ac:dyDescent="0.25">
      <c r="A123" s="342"/>
      <c r="B123" s="101"/>
      <c r="C123" s="101"/>
      <c r="D123" s="126"/>
      <c r="E123" s="105" t="s">
        <v>22</v>
      </c>
      <c r="F123" s="106">
        <v>1816454</v>
      </c>
      <c r="G123" s="107">
        <v>0</v>
      </c>
      <c r="H123" s="107">
        <v>0</v>
      </c>
    </row>
    <row r="124" spans="1:8" x14ac:dyDescent="0.25">
      <c r="A124" s="343"/>
      <c r="B124" s="101"/>
      <c r="C124" s="101"/>
      <c r="D124" s="126"/>
      <c r="E124" s="105" t="s">
        <v>23</v>
      </c>
      <c r="F124" s="106">
        <v>157887</v>
      </c>
      <c r="G124" s="107">
        <v>0</v>
      </c>
      <c r="H124" s="107">
        <v>0</v>
      </c>
    </row>
    <row r="125" spans="1:8" x14ac:dyDescent="0.25">
      <c r="A125" s="341">
        <v>41</v>
      </c>
      <c r="B125" s="101">
        <v>34</v>
      </c>
      <c r="C125" s="101">
        <v>2375</v>
      </c>
      <c r="D125" s="126" t="s">
        <v>64</v>
      </c>
      <c r="E125" s="102" t="s">
        <v>21</v>
      </c>
      <c r="F125" s="103">
        <v>410941</v>
      </c>
      <c r="G125" s="104">
        <v>0</v>
      </c>
      <c r="H125" s="104">
        <v>0</v>
      </c>
    </row>
    <row r="126" spans="1:8" x14ac:dyDescent="0.25">
      <c r="A126" s="342"/>
      <c r="B126" s="101"/>
      <c r="C126" s="101"/>
      <c r="D126" s="126"/>
      <c r="E126" s="105" t="s">
        <v>35</v>
      </c>
      <c r="F126" s="106">
        <v>405603</v>
      </c>
      <c r="G126" s="107">
        <v>0</v>
      </c>
      <c r="H126" s="107">
        <v>0</v>
      </c>
    </row>
    <row r="127" spans="1:8" x14ac:dyDescent="0.25">
      <c r="A127" s="343"/>
      <c r="B127" s="101"/>
      <c r="C127" s="101"/>
      <c r="D127" s="126"/>
      <c r="E127" s="105" t="s">
        <v>23</v>
      </c>
      <c r="F127" s="106">
        <v>5338</v>
      </c>
      <c r="G127" s="107">
        <v>0</v>
      </c>
      <c r="H127" s="107">
        <v>0</v>
      </c>
    </row>
    <row r="128" spans="1:8" x14ac:dyDescent="0.25">
      <c r="A128" s="341">
        <v>42</v>
      </c>
      <c r="B128" s="101">
        <v>34</v>
      </c>
      <c r="C128" s="101">
        <v>5792</v>
      </c>
      <c r="D128" s="126" t="s">
        <v>65</v>
      </c>
      <c r="E128" s="102" t="s">
        <v>21</v>
      </c>
      <c r="F128" s="103">
        <v>316339</v>
      </c>
      <c r="G128" s="104">
        <v>0</v>
      </c>
      <c r="H128" s="103">
        <v>49713</v>
      </c>
    </row>
    <row r="129" spans="1:8" x14ac:dyDescent="0.25">
      <c r="A129" s="342"/>
      <c r="B129" s="101"/>
      <c r="C129" s="101"/>
      <c r="D129" s="126"/>
      <c r="E129" s="105" t="s">
        <v>22</v>
      </c>
      <c r="F129" s="106">
        <v>217682</v>
      </c>
      <c r="G129" s="107">
        <v>0</v>
      </c>
      <c r="H129" s="107">
        <v>0</v>
      </c>
    </row>
    <row r="130" spans="1:8" x14ac:dyDescent="0.25">
      <c r="A130" s="343"/>
      <c r="B130" s="101"/>
      <c r="C130" s="101"/>
      <c r="D130" s="126"/>
      <c r="E130" s="105" t="s">
        <v>23</v>
      </c>
      <c r="F130" s="106">
        <v>98657</v>
      </c>
      <c r="G130" s="107">
        <v>0</v>
      </c>
      <c r="H130" s="106">
        <v>49713</v>
      </c>
    </row>
    <row r="131" spans="1:8" x14ac:dyDescent="0.25">
      <c r="A131" s="341">
        <v>43</v>
      </c>
      <c r="B131" s="101">
        <v>36</v>
      </c>
      <c r="C131" s="101">
        <v>270</v>
      </c>
      <c r="D131" s="126" t="s">
        <v>66</v>
      </c>
      <c r="E131" s="102" t="s">
        <v>21</v>
      </c>
      <c r="F131" s="103">
        <v>1679797</v>
      </c>
      <c r="G131" s="104">
        <v>0</v>
      </c>
      <c r="H131" s="103">
        <v>21665</v>
      </c>
    </row>
    <row r="132" spans="1:8" x14ac:dyDescent="0.25">
      <c r="A132" s="342"/>
      <c r="B132" s="101"/>
      <c r="C132" s="101"/>
      <c r="D132" s="126"/>
      <c r="E132" s="105" t="s">
        <v>34</v>
      </c>
      <c r="F132" s="106">
        <v>1647180</v>
      </c>
      <c r="G132" s="107">
        <v>0</v>
      </c>
      <c r="H132" s="107">
        <v>0</v>
      </c>
    </row>
    <row r="133" spans="1:8" x14ac:dyDescent="0.25">
      <c r="A133" s="342"/>
      <c r="B133" s="101"/>
      <c r="C133" s="101"/>
      <c r="D133" s="126"/>
      <c r="E133" s="105" t="s">
        <v>22</v>
      </c>
      <c r="F133" s="106">
        <v>3000</v>
      </c>
      <c r="G133" s="107">
        <v>0</v>
      </c>
      <c r="H133" s="107">
        <v>0</v>
      </c>
    </row>
    <row r="134" spans="1:8" x14ac:dyDescent="0.25">
      <c r="A134" s="343"/>
      <c r="B134" s="101"/>
      <c r="C134" s="101"/>
      <c r="D134" s="126"/>
      <c r="E134" s="105" t="s">
        <v>23</v>
      </c>
      <c r="F134" s="106">
        <v>29617</v>
      </c>
      <c r="G134" s="107">
        <v>0</v>
      </c>
      <c r="H134" s="106">
        <v>21665</v>
      </c>
    </row>
    <row r="135" spans="1:8" x14ac:dyDescent="0.25">
      <c r="A135" s="341">
        <v>44</v>
      </c>
      <c r="B135" s="101">
        <v>36</v>
      </c>
      <c r="C135" s="101">
        <v>362</v>
      </c>
      <c r="D135" s="126" t="s">
        <v>67</v>
      </c>
      <c r="E135" s="102" t="s">
        <v>21</v>
      </c>
      <c r="F135" s="103">
        <v>890681</v>
      </c>
      <c r="G135" s="104">
        <v>0</v>
      </c>
      <c r="H135" s="103">
        <v>549772</v>
      </c>
    </row>
    <row r="136" spans="1:8" x14ac:dyDescent="0.25">
      <c r="A136" s="342"/>
      <c r="B136" s="101"/>
      <c r="C136" s="101"/>
      <c r="D136" s="126"/>
      <c r="E136" s="105" t="s">
        <v>22</v>
      </c>
      <c r="F136" s="106">
        <v>229199</v>
      </c>
      <c r="G136" s="107">
        <v>0</v>
      </c>
      <c r="H136" s="107">
        <v>0</v>
      </c>
    </row>
    <row r="137" spans="1:8" x14ac:dyDescent="0.25">
      <c r="A137" s="343"/>
      <c r="B137" s="101"/>
      <c r="C137" s="101"/>
      <c r="D137" s="126"/>
      <c r="E137" s="105" t="s">
        <v>23</v>
      </c>
      <c r="F137" s="106">
        <v>661482</v>
      </c>
      <c r="G137" s="107">
        <v>0</v>
      </c>
      <c r="H137" s="106">
        <v>549772</v>
      </c>
    </row>
    <row r="138" spans="1:8" x14ac:dyDescent="0.25">
      <c r="A138" s="341">
        <v>45</v>
      </c>
      <c r="B138" s="101">
        <v>52</v>
      </c>
      <c r="C138" s="101">
        <v>3025</v>
      </c>
      <c r="D138" s="126" t="s">
        <v>68</v>
      </c>
      <c r="E138" s="102" t="s">
        <v>21</v>
      </c>
      <c r="F138" s="103">
        <v>9607597</v>
      </c>
      <c r="G138" s="104">
        <v>0</v>
      </c>
      <c r="H138" s="103">
        <v>158031</v>
      </c>
    </row>
    <row r="139" spans="1:8" x14ac:dyDescent="0.25">
      <c r="A139" s="342"/>
      <c r="B139" s="101"/>
      <c r="C139" s="101"/>
      <c r="D139" s="126"/>
      <c r="E139" s="105" t="s">
        <v>34</v>
      </c>
      <c r="F139" s="106">
        <v>5544241</v>
      </c>
      <c r="G139" s="107">
        <v>0</v>
      </c>
      <c r="H139" s="107">
        <v>0</v>
      </c>
    </row>
    <row r="140" spans="1:8" x14ac:dyDescent="0.25">
      <c r="A140" s="342"/>
      <c r="B140" s="101"/>
      <c r="C140" s="101"/>
      <c r="D140" s="126"/>
      <c r="E140" s="105" t="s">
        <v>35</v>
      </c>
      <c r="F140" s="106">
        <v>169451</v>
      </c>
      <c r="G140" s="107">
        <v>0</v>
      </c>
      <c r="H140" s="107">
        <v>0</v>
      </c>
    </row>
    <row r="141" spans="1:8" x14ac:dyDescent="0.25">
      <c r="A141" s="342"/>
      <c r="B141" s="101"/>
      <c r="C141" s="101"/>
      <c r="D141" s="126"/>
      <c r="E141" s="105" t="s">
        <v>22</v>
      </c>
      <c r="F141" s="106">
        <v>3730838</v>
      </c>
      <c r="G141" s="107">
        <v>0</v>
      </c>
      <c r="H141" s="107">
        <v>0</v>
      </c>
    </row>
    <row r="142" spans="1:8" x14ac:dyDescent="0.25">
      <c r="A142" s="343"/>
      <c r="B142" s="101"/>
      <c r="C142" s="101"/>
      <c r="D142" s="126"/>
      <c r="E142" s="105" t="s">
        <v>23</v>
      </c>
      <c r="F142" s="106">
        <v>163067</v>
      </c>
      <c r="G142" s="107">
        <v>0</v>
      </c>
      <c r="H142" s="106">
        <v>158031</v>
      </c>
    </row>
    <row r="143" spans="1:8" ht="26.25" x14ac:dyDescent="0.25">
      <c r="A143" s="341">
        <v>46</v>
      </c>
      <c r="B143" s="101">
        <v>57</v>
      </c>
      <c r="C143" s="101">
        <v>761</v>
      </c>
      <c r="D143" s="126" t="s">
        <v>69</v>
      </c>
      <c r="E143" s="102" t="s">
        <v>21</v>
      </c>
      <c r="F143" s="103">
        <v>730186</v>
      </c>
      <c r="G143" s="104">
        <v>0</v>
      </c>
      <c r="H143" s="103">
        <v>11613</v>
      </c>
    </row>
    <row r="144" spans="1:8" x14ac:dyDescent="0.25">
      <c r="A144" s="342"/>
      <c r="B144" s="101"/>
      <c r="C144" s="101"/>
      <c r="D144" s="126"/>
      <c r="E144" s="105" t="s">
        <v>34</v>
      </c>
      <c r="F144" s="106">
        <v>6158</v>
      </c>
      <c r="G144" s="107">
        <v>0</v>
      </c>
      <c r="H144" s="107">
        <v>0</v>
      </c>
    </row>
    <row r="145" spans="1:8" x14ac:dyDescent="0.25">
      <c r="A145" s="342"/>
      <c r="B145" s="101"/>
      <c r="C145" s="101"/>
      <c r="D145" s="126"/>
      <c r="E145" s="105" t="s">
        <v>22</v>
      </c>
      <c r="F145" s="106">
        <v>708174</v>
      </c>
      <c r="G145" s="107">
        <v>0</v>
      </c>
      <c r="H145" s="107">
        <v>0</v>
      </c>
    </row>
    <row r="146" spans="1:8" x14ac:dyDescent="0.25">
      <c r="A146" s="343"/>
      <c r="B146" s="101"/>
      <c r="C146" s="101"/>
      <c r="D146" s="126"/>
      <c r="E146" s="105" t="s">
        <v>23</v>
      </c>
      <c r="F146" s="106">
        <v>15854</v>
      </c>
      <c r="G146" s="107">
        <v>0</v>
      </c>
      <c r="H146" s="106">
        <v>11613</v>
      </c>
    </row>
    <row r="147" spans="1:8" x14ac:dyDescent="0.25">
      <c r="A147" s="341">
        <v>47</v>
      </c>
      <c r="B147" s="101">
        <v>59</v>
      </c>
      <c r="C147" s="101">
        <v>3001</v>
      </c>
      <c r="D147" s="126" t="s">
        <v>70</v>
      </c>
      <c r="E147" s="102" t="s">
        <v>21</v>
      </c>
      <c r="F147" s="103">
        <v>2964468</v>
      </c>
      <c r="G147" s="104">
        <v>0</v>
      </c>
      <c r="H147" s="103">
        <v>1215739</v>
      </c>
    </row>
    <row r="148" spans="1:8" x14ac:dyDescent="0.25">
      <c r="A148" s="342"/>
      <c r="B148" s="101"/>
      <c r="C148" s="101"/>
      <c r="D148" s="126"/>
      <c r="E148" s="105" t="s">
        <v>22</v>
      </c>
      <c r="F148" s="106">
        <v>1319488</v>
      </c>
      <c r="G148" s="107">
        <v>0</v>
      </c>
      <c r="H148" s="107">
        <v>0</v>
      </c>
    </row>
    <row r="149" spans="1:8" x14ac:dyDescent="0.25">
      <c r="A149" s="343"/>
      <c r="B149" s="101"/>
      <c r="C149" s="101"/>
      <c r="D149" s="126"/>
      <c r="E149" s="105" t="s">
        <v>23</v>
      </c>
      <c r="F149" s="106">
        <v>1644980</v>
      </c>
      <c r="G149" s="107">
        <v>0</v>
      </c>
      <c r="H149" s="106">
        <v>1215739</v>
      </c>
    </row>
    <row r="150" spans="1:8" ht="26.25" x14ac:dyDescent="0.25">
      <c r="A150" s="341">
        <v>48</v>
      </c>
      <c r="B150" s="101">
        <v>71</v>
      </c>
      <c r="C150" s="101">
        <v>4009</v>
      </c>
      <c r="D150" s="126" t="s">
        <v>71</v>
      </c>
      <c r="E150" s="102" t="s">
        <v>21</v>
      </c>
      <c r="F150" s="103">
        <v>9994516</v>
      </c>
      <c r="G150" s="104">
        <v>0</v>
      </c>
      <c r="H150" s="104">
        <v>0</v>
      </c>
    </row>
    <row r="151" spans="1:8" x14ac:dyDescent="0.25">
      <c r="A151" s="342"/>
      <c r="B151" s="101"/>
      <c r="C151" s="101"/>
      <c r="D151" s="126"/>
      <c r="E151" s="105" t="s">
        <v>34</v>
      </c>
      <c r="F151" s="106">
        <v>2543433</v>
      </c>
      <c r="G151" s="107">
        <v>0</v>
      </c>
      <c r="H151" s="107">
        <v>0</v>
      </c>
    </row>
    <row r="152" spans="1:8" x14ac:dyDescent="0.25">
      <c r="A152" s="342"/>
      <c r="B152" s="101"/>
      <c r="C152" s="101"/>
      <c r="D152" s="126"/>
      <c r="E152" s="105" t="s">
        <v>35</v>
      </c>
      <c r="F152" s="106">
        <v>3031796</v>
      </c>
      <c r="G152" s="107">
        <v>0</v>
      </c>
      <c r="H152" s="107">
        <v>0</v>
      </c>
    </row>
    <row r="153" spans="1:8" x14ac:dyDescent="0.25">
      <c r="A153" s="342"/>
      <c r="B153" s="101"/>
      <c r="C153" s="101"/>
      <c r="D153" s="126"/>
      <c r="E153" s="105" t="s">
        <v>22</v>
      </c>
      <c r="F153" s="106">
        <v>4378248</v>
      </c>
      <c r="G153" s="107">
        <v>0</v>
      </c>
      <c r="H153" s="107">
        <v>0</v>
      </c>
    </row>
    <row r="154" spans="1:8" x14ac:dyDescent="0.25">
      <c r="A154" s="343"/>
      <c r="B154" s="101"/>
      <c r="C154" s="101"/>
      <c r="D154" s="126"/>
      <c r="E154" s="105" t="s">
        <v>23</v>
      </c>
      <c r="F154" s="106">
        <v>41039</v>
      </c>
      <c r="G154" s="107">
        <v>0</v>
      </c>
      <c r="H154" s="107">
        <v>0</v>
      </c>
    </row>
    <row r="155" spans="1:8" x14ac:dyDescent="0.25">
      <c r="A155" s="341">
        <v>49</v>
      </c>
      <c r="B155" s="101">
        <v>71</v>
      </c>
      <c r="C155" s="101">
        <v>4010</v>
      </c>
      <c r="D155" s="126" t="s">
        <v>72</v>
      </c>
      <c r="E155" s="102" t="s">
        <v>21</v>
      </c>
      <c r="F155" s="103">
        <v>885656</v>
      </c>
      <c r="G155" s="104">
        <v>0</v>
      </c>
      <c r="H155" s="103">
        <v>600033</v>
      </c>
    </row>
    <row r="156" spans="1:8" x14ac:dyDescent="0.25">
      <c r="A156" s="342"/>
      <c r="B156" s="101"/>
      <c r="C156" s="101"/>
      <c r="D156" s="126"/>
      <c r="E156" s="105" t="s">
        <v>22</v>
      </c>
      <c r="F156" s="106">
        <v>159104</v>
      </c>
      <c r="G156" s="107">
        <v>0</v>
      </c>
      <c r="H156" s="107">
        <v>0</v>
      </c>
    </row>
    <row r="157" spans="1:8" x14ac:dyDescent="0.25">
      <c r="A157" s="343"/>
      <c r="B157" s="101"/>
      <c r="C157" s="101"/>
      <c r="D157" s="126"/>
      <c r="E157" s="105" t="s">
        <v>23</v>
      </c>
      <c r="F157" s="106">
        <v>726552</v>
      </c>
      <c r="G157" s="107">
        <v>0</v>
      </c>
      <c r="H157" s="106">
        <v>600033</v>
      </c>
    </row>
    <row r="158" spans="1:8" x14ac:dyDescent="0.25">
      <c r="A158" s="341">
        <v>50</v>
      </c>
      <c r="B158" s="101">
        <v>71</v>
      </c>
      <c r="C158" s="101">
        <v>4102</v>
      </c>
      <c r="D158" s="126" t="s">
        <v>73</v>
      </c>
      <c r="E158" s="102" t="s">
        <v>21</v>
      </c>
      <c r="F158" s="103">
        <v>3988466</v>
      </c>
      <c r="G158" s="104">
        <v>0</v>
      </c>
      <c r="H158" s="103">
        <v>12503</v>
      </c>
    </row>
    <row r="159" spans="1:8" x14ac:dyDescent="0.25">
      <c r="A159" s="342"/>
      <c r="B159" s="101"/>
      <c r="C159" s="101"/>
      <c r="D159" s="126"/>
      <c r="E159" s="105" t="s">
        <v>35</v>
      </c>
      <c r="F159" s="106">
        <v>2090418</v>
      </c>
      <c r="G159" s="107">
        <v>0</v>
      </c>
      <c r="H159" s="107">
        <v>0</v>
      </c>
    </row>
    <row r="160" spans="1:8" x14ac:dyDescent="0.25">
      <c r="A160" s="342"/>
      <c r="B160" s="101"/>
      <c r="C160" s="101"/>
      <c r="D160" s="126"/>
      <c r="E160" s="105" t="s">
        <v>22</v>
      </c>
      <c r="F160" s="106">
        <v>1885545</v>
      </c>
      <c r="G160" s="107">
        <v>0</v>
      </c>
      <c r="H160" s="107">
        <v>0</v>
      </c>
    </row>
    <row r="161" spans="1:8" x14ac:dyDescent="0.25">
      <c r="A161" s="343"/>
      <c r="B161" s="101"/>
      <c r="C161" s="101"/>
      <c r="D161" s="126"/>
      <c r="E161" s="105" t="s">
        <v>23</v>
      </c>
      <c r="F161" s="106">
        <v>12503</v>
      </c>
      <c r="G161" s="107">
        <v>0</v>
      </c>
      <c r="H161" s="106">
        <v>12503</v>
      </c>
    </row>
    <row r="162" spans="1:8" x14ac:dyDescent="0.25">
      <c r="A162" s="341">
        <v>51</v>
      </c>
      <c r="B162" s="101">
        <v>71</v>
      </c>
      <c r="C162" s="101">
        <v>4103</v>
      </c>
      <c r="D162" s="126" t="s">
        <v>74</v>
      </c>
      <c r="E162" s="102" t="s">
        <v>21</v>
      </c>
      <c r="F162" s="103">
        <v>127122</v>
      </c>
      <c r="G162" s="104">
        <v>0</v>
      </c>
      <c r="H162" s="103">
        <v>32749</v>
      </c>
    </row>
    <row r="163" spans="1:8" x14ac:dyDescent="0.25">
      <c r="A163" s="342"/>
      <c r="B163" s="101"/>
      <c r="C163" s="101"/>
      <c r="D163" s="126"/>
      <c r="E163" s="105" t="s">
        <v>22</v>
      </c>
      <c r="F163" s="106">
        <v>59303</v>
      </c>
      <c r="G163" s="107">
        <v>0</v>
      </c>
      <c r="H163" s="107">
        <v>0</v>
      </c>
    </row>
    <row r="164" spans="1:8" x14ac:dyDescent="0.25">
      <c r="A164" s="343"/>
      <c r="B164" s="101"/>
      <c r="C164" s="101"/>
      <c r="D164" s="126"/>
      <c r="E164" s="105" t="s">
        <v>23</v>
      </c>
      <c r="F164" s="106">
        <v>67819</v>
      </c>
      <c r="G164" s="107">
        <v>0</v>
      </c>
      <c r="H164" s="106">
        <v>32749</v>
      </c>
    </row>
    <row r="165" spans="1:8" x14ac:dyDescent="0.25">
      <c r="A165" s="341">
        <v>52</v>
      </c>
      <c r="B165" s="101">
        <v>71</v>
      </c>
      <c r="C165" s="101">
        <v>4104</v>
      </c>
      <c r="D165" s="126" t="s">
        <v>75</v>
      </c>
      <c r="E165" s="102" t="s">
        <v>21</v>
      </c>
      <c r="F165" s="103">
        <v>127220</v>
      </c>
      <c r="G165" s="104">
        <v>0</v>
      </c>
      <c r="H165" s="104">
        <v>0</v>
      </c>
    </row>
    <row r="166" spans="1:8" x14ac:dyDescent="0.25">
      <c r="A166" s="343"/>
      <c r="B166" s="101"/>
      <c r="C166" s="101"/>
      <c r="D166" s="126"/>
      <c r="E166" s="105" t="s">
        <v>22</v>
      </c>
      <c r="F166" s="106">
        <v>127220</v>
      </c>
      <c r="G166" s="107">
        <v>0</v>
      </c>
      <c r="H166" s="107">
        <v>0</v>
      </c>
    </row>
    <row r="167" spans="1:8" x14ac:dyDescent="0.25">
      <c r="A167" s="341">
        <v>53</v>
      </c>
      <c r="B167" s="101">
        <v>71</v>
      </c>
      <c r="C167" s="101">
        <v>4106</v>
      </c>
      <c r="D167" s="126" t="s">
        <v>76</v>
      </c>
      <c r="E167" s="102" t="s">
        <v>21</v>
      </c>
      <c r="F167" s="103">
        <v>923994</v>
      </c>
      <c r="G167" s="104">
        <v>0</v>
      </c>
      <c r="H167" s="104">
        <v>0</v>
      </c>
    </row>
    <row r="168" spans="1:8" x14ac:dyDescent="0.25">
      <c r="A168" s="343"/>
      <c r="B168" s="101"/>
      <c r="C168" s="101"/>
      <c r="D168" s="126"/>
      <c r="E168" s="105" t="s">
        <v>22</v>
      </c>
      <c r="F168" s="106">
        <v>923994</v>
      </c>
      <c r="G168" s="107">
        <v>0</v>
      </c>
      <c r="H168" s="107">
        <v>0</v>
      </c>
    </row>
    <row r="169" spans="1:8" x14ac:dyDescent="0.25">
      <c r="A169" s="341">
        <v>54</v>
      </c>
      <c r="B169" s="101">
        <v>74</v>
      </c>
      <c r="C169" s="101">
        <v>4095</v>
      </c>
      <c r="D169" s="126" t="s">
        <v>77</v>
      </c>
      <c r="E169" s="102" t="s">
        <v>21</v>
      </c>
      <c r="F169" s="103">
        <v>5417626</v>
      </c>
      <c r="G169" s="104">
        <v>0</v>
      </c>
      <c r="H169" s="103">
        <v>3457318</v>
      </c>
    </row>
    <row r="170" spans="1:8" x14ac:dyDescent="0.25">
      <c r="A170" s="342"/>
      <c r="B170" s="101"/>
      <c r="C170" s="101"/>
      <c r="D170" s="126"/>
      <c r="E170" s="105" t="s">
        <v>22</v>
      </c>
      <c r="F170" s="106">
        <v>1283897</v>
      </c>
      <c r="G170" s="107">
        <v>0</v>
      </c>
      <c r="H170" s="107">
        <v>0</v>
      </c>
    </row>
    <row r="171" spans="1:8" x14ac:dyDescent="0.25">
      <c r="A171" s="343"/>
      <c r="B171" s="101"/>
      <c r="C171" s="101"/>
      <c r="D171" s="126"/>
      <c r="E171" s="105" t="s">
        <v>23</v>
      </c>
      <c r="F171" s="106">
        <v>4133729</v>
      </c>
      <c r="G171" s="107">
        <v>0</v>
      </c>
      <c r="H171" s="106">
        <v>3457318</v>
      </c>
    </row>
    <row r="172" spans="1:8" s="124" customFormat="1" x14ac:dyDescent="0.25">
      <c r="A172" s="304">
        <v>55</v>
      </c>
      <c r="B172" s="2">
        <v>74</v>
      </c>
      <c r="C172" s="2">
        <v>4096</v>
      </c>
      <c r="D172" s="48" t="s">
        <v>78</v>
      </c>
      <c r="E172" s="4" t="s">
        <v>21</v>
      </c>
      <c r="F172" s="6">
        <v>767416</v>
      </c>
      <c r="G172" s="8">
        <v>0</v>
      </c>
      <c r="H172" s="8">
        <v>0</v>
      </c>
    </row>
    <row r="173" spans="1:8" s="124" customFormat="1" x14ac:dyDescent="0.25">
      <c r="A173" s="305"/>
      <c r="B173" s="2"/>
      <c r="C173" s="2"/>
      <c r="D173" s="48"/>
      <c r="E173" s="3" t="s">
        <v>22</v>
      </c>
      <c r="F173" s="5">
        <v>747570</v>
      </c>
      <c r="G173" s="7">
        <v>0</v>
      </c>
      <c r="H173" s="7">
        <v>0</v>
      </c>
    </row>
    <row r="174" spans="1:8" s="124" customFormat="1" x14ac:dyDescent="0.25">
      <c r="A174" s="306"/>
      <c r="B174" s="2"/>
      <c r="C174" s="2"/>
      <c r="D174" s="48"/>
      <c r="E174" s="3" t="s">
        <v>23</v>
      </c>
      <c r="F174" s="5">
        <v>19846</v>
      </c>
      <c r="G174" s="7">
        <v>0</v>
      </c>
      <c r="H174" s="7">
        <v>0</v>
      </c>
    </row>
    <row r="175" spans="1:8" x14ac:dyDescent="0.25">
      <c r="A175" s="341">
        <v>56</v>
      </c>
      <c r="B175" s="101">
        <v>74</v>
      </c>
      <c r="C175" s="101">
        <v>4097</v>
      </c>
      <c r="D175" s="126" t="s">
        <v>79</v>
      </c>
      <c r="E175" s="102" t="s">
        <v>21</v>
      </c>
      <c r="F175" s="103">
        <v>290003</v>
      </c>
      <c r="G175" s="104">
        <v>0</v>
      </c>
      <c r="H175" s="104">
        <v>0</v>
      </c>
    </row>
    <row r="176" spans="1:8" x14ac:dyDescent="0.25">
      <c r="A176" s="342"/>
      <c r="B176" s="101"/>
      <c r="C176" s="101"/>
      <c r="D176" s="126"/>
      <c r="E176" s="105" t="s">
        <v>22</v>
      </c>
      <c r="F176" s="106">
        <v>53733</v>
      </c>
      <c r="G176" s="107">
        <v>0</v>
      </c>
      <c r="H176" s="107">
        <v>0</v>
      </c>
    </row>
    <row r="177" spans="1:8" x14ac:dyDescent="0.25">
      <c r="A177" s="343"/>
      <c r="B177" s="101"/>
      <c r="C177" s="101"/>
      <c r="D177" s="126"/>
      <c r="E177" s="105" t="s">
        <v>23</v>
      </c>
      <c r="F177" s="106">
        <v>236270</v>
      </c>
      <c r="G177" s="107">
        <v>0</v>
      </c>
      <c r="H177" s="107">
        <v>0</v>
      </c>
    </row>
    <row r="178" spans="1:8" x14ac:dyDescent="0.25">
      <c r="A178" s="341">
        <v>57</v>
      </c>
      <c r="B178" s="101">
        <v>74</v>
      </c>
      <c r="C178" s="101">
        <v>4098</v>
      </c>
      <c r="D178" s="126" t="s">
        <v>80</v>
      </c>
      <c r="E178" s="102" t="s">
        <v>21</v>
      </c>
      <c r="F178" s="103">
        <v>365107</v>
      </c>
      <c r="G178" s="104">
        <v>0</v>
      </c>
      <c r="H178" s="104">
        <v>455</v>
      </c>
    </row>
    <row r="179" spans="1:8" x14ac:dyDescent="0.25">
      <c r="A179" s="342"/>
      <c r="B179" s="101"/>
      <c r="C179" s="101"/>
      <c r="D179" s="126"/>
      <c r="E179" s="105" t="s">
        <v>22</v>
      </c>
      <c r="F179" s="106">
        <v>265676</v>
      </c>
      <c r="G179" s="107">
        <v>0</v>
      </c>
      <c r="H179" s="107">
        <v>0</v>
      </c>
    </row>
    <row r="180" spans="1:8" x14ac:dyDescent="0.25">
      <c r="A180" s="343"/>
      <c r="B180" s="101"/>
      <c r="C180" s="101"/>
      <c r="D180" s="126"/>
      <c r="E180" s="105" t="s">
        <v>23</v>
      </c>
      <c r="F180" s="106">
        <v>99431</v>
      </c>
      <c r="G180" s="107">
        <v>0</v>
      </c>
      <c r="H180" s="107">
        <v>455</v>
      </c>
    </row>
    <row r="181" spans="1:8" ht="26.25" x14ac:dyDescent="0.25">
      <c r="A181" s="341">
        <v>58</v>
      </c>
      <c r="B181" s="101">
        <v>74</v>
      </c>
      <c r="C181" s="101">
        <v>4099</v>
      </c>
      <c r="D181" s="126" t="s">
        <v>81</v>
      </c>
      <c r="E181" s="102" t="s">
        <v>21</v>
      </c>
      <c r="F181" s="103">
        <v>2220063</v>
      </c>
      <c r="G181" s="103">
        <v>4720</v>
      </c>
      <c r="H181" s="104">
        <v>0</v>
      </c>
    </row>
    <row r="182" spans="1:8" x14ac:dyDescent="0.25">
      <c r="A182" s="342"/>
      <c r="B182" s="101"/>
      <c r="C182" s="101"/>
      <c r="D182" s="126"/>
      <c r="E182" s="105" t="s">
        <v>34</v>
      </c>
      <c r="F182" s="106">
        <v>1327320</v>
      </c>
      <c r="G182" s="106">
        <v>3910</v>
      </c>
      <c r="H182" s="107">
        <v>0</v>
      </c>
    </row>
    <row r="183" spans="1:8" x14ac:dyDescent="0.25">
      <c r="A183" s="343"/>
      <c r="B183" s="101"/>
      <c r="C183" s="101"/>
      <c r="D183" s="126"/>
      <c r="E183" s="105" t="s">
        <v>22</v>
      </c>
      <c r="F183" s="106">
        <v>892743</v>
      </c>
      <c r="G183" s="107">
        <v>810</v>
      </c>
      <c r="H183" s="107">
        <v>0</v>
      </c>
    </row>
    <row r="184" spans="1:8" x14ac:dyDescent="0.25">
      <c r="A184" s="341">
        <v>59</v>
      </c>
      <c r="B184" s="101">
        <v>75</v>
      </c>
      <c r="C184" s="101">
        <v>4008</v>
      </c>
      <c r="D184" s="126" t="s">
        <v>128</v>
      </c>
      <c r="E184" s="102" t="s">
        <v>21</v>
      </c>
      <c r="F184" s="103">
        <v>4380585</v>
      </c>
      <c r="G184" s="104">
        <v>0</v>
      </c>
      <c r="H184" s="104">
        <v>0</v>
      </c>
    </row>
    <row r="185" spans="1:8" x14ac:dyDescent="0.25">
      <c r="A185" s="342"/>
      <c r="B185" s="101"/>
      <c r="C185" s="101"/>
      <c r="D185" s="126"/>
      <c r="E185" s="105" t="s">
        <v>34</v>
      </c>
      <c r="F185" s="106">
        <v>878573</v>
      </c>
      <c r="G185" s="107">
        <v>0</v>
      </c>
      <c r="H185" s="107">
        <v>0</v>
      </c>
    </row>
    <row r="186" spans="1:8" x14ac:dyDescent="0.25">
      <c r="A186" s="342"/>
      <c r="B186" s="101"/>
      <c r="C186" s="101"/>
      <c r="D186" s="126"/>
      <c r="E186" s="105" t="s">
        <v>22</v>
      </c>
      <c r="F186" s="106">
        <v>3495887</v>
      </c>
      <c r="G186" s="107">
        <v>0</v>
      </c>
      <c r="H186" s="107">
        <v>0</v>
      </c>
    </row>
    <row r="187" spans="1:8" x14ac:dyDescent="0.25">
      <c r="A187" s="343"/>
      <c r="B187" s="101"/>
      <c r="C187" s="101"/>
      <c r="D187" s="126"/>
      <c r="E187" s="105" t="s">
        <v>23</v>
      </c>
      <c r="F187" s="106">
        <v>6125</v>
      </c>
      <c r="G187" s="107">
        <v>0</v>
      </c>
      <c r="H187" s="107">
        <v>0</v>
      </c>
    </row>
    <row r="188" spans="1:8" x14ac:dyDescent="0.25">
      <c r="A188" s="341">
        <v>60</v>
      </c>
      <c r="B188" s="101">
        <v>75</v>
      </c>
      <c r="C188" s="101">
        <v>4018</v>
      </c>
      <c r="D188" s="126" t="s">
        <v>82</v>
      </c>
      <c r="E188" s="102" t="s">
        <v>21</v>
      </c>
      <c r="F188" s="103">
        <v>23434</v>
      </c>
      <c r="G188" s="104">
        <v>0</v>
      </c>
      <c r="H188" s="104">
        <v>0</v>
      </c>
    </row>
    <row r="189" spans="1:8" x14ac:dyDescent="0.25">
      <c r="A189" s="342"/>
      <c r="B189" s="101"/>
      <c r="C189" s="101"/>
      <c r="D189" s="126"/>
      <c r="E189" s="105" t="s">
        <v>22</v>
      </c>
      <c r="F189" s="106">
        <v>13596</v>
      </c>
      <c r="G189" s="107">
        <v>0</v>
      </c>
      <c r="H189" s="107">
        <v>0</v>
      </c>
    </row>
    <row r="190" spans="1:8" x14ac:dyDescent="0.25">
      <c r="A190" s="343"/>
      <c r="B190" s="101"/>
      <c r="C190" s="101"/>
      <c r="D190" s="126"/>
      <c r="E190" s="105" t="s">
        <v>23</v>
      </c>
      <c r="F190" s="106">
        <v>9838</v>
      </c>
      <c r="G190" s="107">
        <v>0</v>
      </c>
      <c r="H190" s="107">
        <v>0</v>
      </c>
    </row>
    <row r="191" spans="1:8" x14ac:dyDescent="0.25">
      <c r="A191" s="341">
        <v>61</v>
      </c>
      <c r="B191" s="101">
        <v>75</v>
      </c>
      <c r="C191" s="101">
        <v>4022</v>
      </c>
      <c r="D191" s="126" t="s">
        <v>83</v>
      </c>
      <c r="E191" s="102" t="s">
        <v>21</v>
      </c>
      <c r="F191" s="103">
        <v>27258</v>
      </c>
      <c r="G191" s="104">
        <v>0</v>
      </c>
      <c r="H191" s="104">
        <v>0</v>
      </c>
    </row>
    <row r="192" spans="1:8" x14ac:dyDescent="0.25">
      <c r="A192" s="343"/>
      <c r="B192" s="101"/>
      <c r="C192" s="101"/>
      <c r="D192" s="126"/>
      <c r="E192" s="105" t="s">
        <v>35</v>
      </c>
      <c r="F192" s="106">
        <v>27258</v>
      </c>
      <c r="G192" s="107">
        <v>0</v>
      </c>
      <c r="H192" s="107">
        <v>0</v>
      </c>
    </row>
    <row r="193" spans="1:8" x14ac:dyDescent="0.25">
      <c r="A193" s="341">
        <v>62</v>
      </c>
      <c r="B193" s="101">
        <v>75</v>
      </c>
      <c r="C193" s="101">
        <v>4101</v>
      </c>
      <c r="D193" s="126" t="s">
        <v>84</v>
      </c>
      <c r="E193" s="102" t="s">
        <v>21</v>
      </c>
      <c r="F193" s="103">
        <v>5227214</v>
      </c>
      <c r="G193" s="104">
        <v>0</v>
      </c>
      <c r="H193" s="103">
        <v>2223381</v>
      </c>
    </row>
    <row r="194" spans="1:8" x14ac:dyDescent="0.25">
      <c r="A194" s="342"/>
      <c r="B194" s="101"/>
      <c r="C194" s="101"/>
      <c r="D194" s="126"/>
      <c r="E194" s="105" t="s">
        <v>22</v>
      </c>
      <c r="F194" s="106">
        <v>1811132</v>
      </c>
      <c r="G194" s="107">
        <v>0</v>
      </c>
      <c r="H194" s="107">
        <v>0</v>
      </c>
    </row>
    <row r="195" spans="1:8" x14ac:dyDescent="0.25">
      <c r="A195" s="343"/>
      <c r="B195" s="101"/>
      <c r="C195" s="101"/>
      <c r="D195" s="126"/>
      <c r="E195" s="105" t="s">
        <v>23</v>
      </c>
      <c r="F195" s="106">
        <v>3416082</v>
      </c>
      <c r="G195" s="107">
        <v>0</v>
      </c>
      <c r="H195" s="106">
        <v>2223381</v>
      </c>
    </row>
    <row r="196" spans="1:8" x14ac:dyDescent="0.25">
      <c r="A196" s="341">
        <v>63</v>
      </c>
      <c r="B196" s="101">
        <v>76</v>
      </c>
      <c r="C196" s="101">
        <v>4014</v>
      </c>
      <c r="D196" s="126" t="s">
        <v>85</v>
      </c>
      <c r="E196" s="102" t="s">
        <v>21</v>
      </c>
      <c r="F196" s="103">
        <v>14617992</v>
      </c>
      <c r="G196" s="104">
        <v>0</v>
      </c>
      <c r="H196" s="104">
        <v>0</v>
      </c>
    </row>
    <row r="197" spans="1:8" x14ac:dyDescent="0.25">
      <c r="A197" s="342"/>
      <c r="B197" s="101"/>
      <c r="C197" s="101"/>
      <c r="D197" s="126"/>
      <c r="E197" s="105" t="s">
        <v>34</v>
      </c>
      <c r="F197" s="106">
        <v>976873</v>
      </c>
      <c r="G197" s="107">
        <v>0</v>
      </c>
      <c r="H197" s="107">
        <v>0</v>
      </c>
    </row>
    <row r="198" spans="1:8" x14ac:dyDescent="0.25">
      <c r="A198" s="342"/>
      <c r="B198" s="101"/>
      <c r="C198" s="101"/>
      <c r="D198" s="126"/>
      <c r="E198" s="105" t="s">
        <v>35</v>
      </c>
      <c r="F198" s="106">
        <v>12698593</v>
      </c>
      <c r="G198" s="107">
        <v>0</v>
      </c>
      <c r="H198" s="107">
        <v>0</v>
      </c>
    </row>
    <row r="199" spans="1:8" x14ac:dyDescent="0.25">
      <c r="A199" s="342"/>
      <c r="B199" s="101"/>
      <c r="C199" s="101"/>
      <c r="D199" s="126"/>
      <c r="E199" s="105" t="s">
        <v>22</v>
      </c>
      <c r="F199" s="106">
        <v>941353</v>
      </c>
      <c r="G199" s="107">
        <v>0</v>
      </c>
      <c r="H199" s="107">
        <v>0</v>
      </c>
    </row>
    <row r="200" spans="1:8" x14ac:dyDescent="0.25">
      <c r="A200" s="343"/>
      <c r="B200" s="101"/>
      <c r="C200" s="101"/>
      <c r="D200" s="126"/>
      <c r="E200" s="105" t="s">
        <v>23</v>
      </c>
      <c r="F200" s="106">
        <v>1173</v>
      </c>
      <c r="G200" s="107">
        <v>0</v>
      </c>
      <c r="H200" s="107">
        <v>0</v>
      </c>
    </row>
    <row r="201" spans="1:8" ht="26.25" x14ac:dyDescent="0.25">
      <c r="A201" s="341">
        <v>64</v>
      </c>
      <c r="B201" s="101">
        <v>76</v>
      </c>
      <c r="C201" s="101">
        <v>4100</v>
      </c>
      <c r="D201" s="126" t="s">
        <v>86</v>
      </c>
      <c r="E201" s="102" t="s">
        <v>21</v>
      </c>
      <c r="F201" s="103">
        <v>1703904</v>
      </c>
      <c r="G201" s="104">
        <v>0</v>
      </c>
      <c r="H201" s="104">
        <v>0</v>
      </c>
    </row>
    <row r="202" spans="1:8" x14ac:dyDescent="0.25">
      <c r="A202" s="343"/>
      <c r="B202" s="101"/>
      <c r="C202" s="101"/>
      <c r="D202" s="126"/>
      <c r="E202" s="105" t="s">
        <v>22</v>
      </c>
      <c r="F202" s="106">
        <v>1703904</v>
      </c>
      <c r="G202" s="107">
        <v>0</v>
      </c>
      <c r="H202" s="107">
        <v>0</v>
      </c>
    </row>
    <row r="203" spans="1:8" x14ac:dyDescent="0.25">
      <c r="A203" s="341">
        <v>65</v>
      </c>
      <c r="B203" s="101">
        <v>76</v>
      </c>
      <c r="C203" s="101">
        <v>4101</v>
      </c>
      <c r="D203" s="126" t="s">
        <v>87</v>
      </c>
      <c r="E203" s="102" t="s">
        <v>21</v>
      </c>
      <c r="F203" s="103">
        <v>275968</v>
      </c>
      <c r="G203" s="104">
        <v>0</v>
      </c>
      <c r="H203" s="103">
        <v>2508</v>
      </c>
    </row>
    <row r="204" spans="1:8" x14ac:dyDescent="0.25">
      <c r="A204" s="342"/>
      <c r="B204" s="101"/>
      <c r="C204" s="101"/>
      <c r="D204" s="126"/>
      <c r="E204" s="105" t="s">
        <v>22</v>
      </c>
      <c r="F204" s="106">
        <v>273417</v>
      </c>
      <c r="G204" s="107">
        <v>0</v>
      </c>
      <c r="H204" s="107">
        <v>0</v>
      </c>
    </row>
    <row r="205" spans="1:8" x14ac:dyDescent="0.25">
      <c r="A205" s="343"/>
      <c r="B205" s="101"/>
      <c r="C205" s="101"/>
      <c r="D205" s="126"/>
      <c r="E205" s="105" t="s">
        <v>23</v>
      </c>
      <c r="F205" s="106">
        <v>2551</v>
      </c>
      <c r="G205" s="107">
        <v>0</v>
      </c>
      <c r="H205" s="106">
        <v>2508</v>
      </c>
    </row>
    <row r="206" spans="1:8" x14ac:dyDescent="0.25">
      <c r="A206" s="341">
        <v>66</v>
      </c>
      <c r="B206" s="101">
        <v>92</v>
      </c>
      <c r="C206" s="101">
        <v>1000</v>
      </c>
      <c r="D206" s="126" t="s">
        <v>88</v>
      </c>
      <c r="E206" s="102" t="s">
        <v>21</v>
      </c>
      <c r="F206" s="103">
        <v>10572</v>
      </c>
      <c r="G206" s="104">
        <v>0</v>
      </c>
      <c r="H206" s="104">
        <v>0</v>
      </c>
    </row>
    <row r="207" spans="1:8" x14ac:dyDescent="0.25">
      <c r="A207" s="343"/>
      <c r="B207" s="101"/>
      <c r="C207" s="101"/>
      <c r="D207" s="126"/>
      <c r="E207" s="105" t="s">
        <v>22</v>
      </c>
      <c r="F207" s="106">
        <v>10572</v>
      </c>
      <c r="G207" s="107">
        <v>0</v>
      </c>
      <c r="H207" s="107">
        <v>0</v>
      </c>
    </row>
    <row r="208" spans="1:8" ht="26.25" x14ac:dyDescent="0.25">
      <c r="A208" s="341">
        <v>67</v>
      </c>
      <c r="B208" s="101">
        <v>15</v>
      </c>
      <c r="C208" s="101">
        <v>2032</v>
      </c>
      <c r="D208" s="126" t="s">
        <v>90</v>
      </c>
      <c r="E208" s="102" t="s">
        <v>21</v>
      </c>
      <c r="F208" s="103">
        <v>1523386</v>
      </c>
      <c r="G208" s="104">
        <v>0</v>
      </c>
      <c r="H208" s="104">
        <v>0</v>
      </c>
    </row>
    <row r="209" spans="1:8" x14ac:dyDescent="0.25">
      <c r="A209" s="342"/>
      <c r="B209" s="101"/>
      <c r="C209" s="101"/>
      <c r="D209" s="126"/>
      <c r="E209" s="105" t="s">
        <v>22</v>
      </c>
      <c r="F209" s="106">
        <v>1489066</v>
      </c>
      <c r="G209" s="107">
        <v>0</v>
      </c>
      <c r="H209" s="107">
        <v>0</v>
      </c>
    </row>
    <row r="210" spans="1:8" x14ac:dyDescent="0.25">
      <c r="A210" s="343"/>
      <c r="B210" s="101"/>
      <c r="C210" s="101"/>
      <c r="D210" s="126"/>
      <c r="E210" s="105" t="s">
        <v>23</v>
      </c>
      <c r="F210" s="106">
        <v>34320</v>
      </c>
      <c r="G210" s="107">
        <v>0</v>
      </c>
      <c r="H210" s="107">
        <v>0</v>
      </c>
    </row>
    <row r="211" spans="1:8" x14ac:dyDescent="0.25">
      <c r="A211" s="341">
        <v>68</v>
      </c>
      <c r="B211" s="101">
        <v>16</v>
      </c>
      <c r="C211" s="101">
        <v>2008</v>
      </c>
      <c r="D211" s="126" t="s">
        <v>91</v>
      </c>
      <c r="E211" s="102" t="s">
        <v>21</v>
      </c>
      <c r="F211" s="103">
        <v>867501</v>
      </c>
      <c r="G211" s="104">
        <v>0</v>
      </c>
      <c r="H211" s="104">
        <v>0</v>
      </c>
    </row>
    <row r="212" spans="1:8" x14ac:dyDescent="0.25">
      <c r="A212" s="343"/>
      <c r="B212" s="101"/>
      <c r="C212" s="101"/>
      <c r="D212" s="126"/>
      <c r="E212" s="105" t="s">
        <v>22</v>
      </c>
      <c r="F212" s="106">
        <v>867501</v>
      </c>
      <c r="G212" s="107">
        <v>0</v>
      </c>
      <c r="H212" s="107">
        <v>0</v>
      </c>
    </row>
    <row r="213" spans="1:8" ht="26.25" x14ac:dyDescent="0.25">
      <c r="A213" s="341">
        <v>69</v>
      </c>
      <c r="B213" s="101">
        <v>31</v>
      </c>
      <c r="C213" s="101">
        <v>2362</v>
      </c>
      <c r="D213" s="126" t="s">
        <v>92</v>
      </c>
      <c r="E213" s="102" t="s">
        <v>21</v>
      </c>
      <c r="F213" s="103">
        <v>494932</v>
      </c>
      <c r="G213" s="104">
        <v>0</v>
      </c>
      <c r="H213" s="104">
        <v>0</v>
      </c>
    </row>
    <row r="214" spans="1:8" x14ac:dyDescent="0.25">
      <c r="A214" s="343"/>
      <c r="B214" s="101"/>
      <c r="C214" s="101"/>
      <c r="D214" s="126"/>
      <c r="E214" s="105" t="s">
        <v>34</v>
      </c>
      <c r="F214" s="106">
        <v>494932</v>
      </c>
      <c r="G214" s="107">
        <v>0</v>
      </c>
      <c r="H214" s="107">
        <v>0</v>
      </c>
    </row>
    <row r="215" spans="1:8" x14ac:dyDescent="0.25">
      <c r="A215" s="341">
        <v>70</v>
      </c>
      <c r="B215" s="101">
        <v>31</v>
      </c>
      <c r="C215" s="101">
        <v>2407</v>
      </c>
      <c r="D215" s="126" t="s">
        <v>93</v>
      </c>
      <c r="E215" s="102" t="s">
        <v>21</v>
      </c>
      <c r="F215" s="103">
        <v>21956</v>
      </c>
      <c r="G215" s="104">
        <v>0</v>
      </c>
      <c r="H215" s="104">
        <v>0</v>
      </c>
    </row>
    <row r="216" spans="1:8" x14ac:dyDescent="0.25">
      <c r="A216" s="343"/>
      <c r="B216" s="101"/>
      <c r="C216" s="101"/>
      <c r="D216" s="126"/>
      <c r="E216" s="105" t="s">
        <v>23</v>
      </c>
      <c r="F216" s="106">
        <v>21956</v>
      </c>
      <c r="G216" s="107">
        <v>0</v>
      </c>
      <c r="H216" s="107">
        <v>0</v>
      </c>
    </row>
    <row r="217" spans="1:8" s="124" customFormat="1" x14ac:dyDescent="0.25">
      <c r="A217" s="304">
        <v>71</v>
      </c>
      <c r="B217" s="2">
        <v>31</v>
      </c>
      <c r="C217" s="2">
        <v>3201</v>
      </c>
      <c r="D217" s="48" t="s">
        <v>94</v>
      </c>
      <c r="E217" s="4" t="s">
        <v>21</v>
      </c>
      <c r="F217" s="6">
        <v>42680</v>
      </c>
      <c r="G217" s="8">
        <v>0</v>
      </c>
      <c r="H217" s="8">
        <v>0</v>
      </c>
    </row>
    <row r="218" spans="1:8" s="124" customFormat="1" x14ac:dyDescent="0.25">
      <c r="A218" s="305"/>
      <c r="B218" s="2"/>
      <c r="C218" s="2"/>
      <c r="D218" s="48"/>
      <c r="E218" s="3" t="s">
        <v>22</v>
      </c>
      <c r="F218" s="5">
        <v>31500</v>
      </c>
      <c r="G218" s="7">
        <v>0</v>
      </c>
      <c r="H218" s="7">
        <v>0</v>
      </c>
    </row>
    <row r="219" spans="1:8" s="124" customFormat="1" x14ac:dyDescent="0.25">
      <c r="A219" s="306"/>
      <c r="B219" s="2"/>
      <c r="C219" s="2"/>
      <c r="D219" s="48"/>
      <c r="E219" s="3" t="s">
        <v>23</v>
      </c>
      <c r="F219" s="5">
        <v>11180</v>
      </c>
      <c r="G219" s="7">
        <v>0</v>
      </c>
      <c r="H219" s="7">
        <v>0</v>
      </c>
    </row>
    <row r="220" spans="1:8" ht="26.25" x14ac:dyDescent="0.25">
      <c r="A220" s="341">
        <v>72</v>
      </c>
      <c r="B220" s="101">
        <v>31</v>
      </c>
      <c r="C220" s="101">
        <v>958</v>
      </c>
      <c r="D220" s="126" t="s">
        <v>96</v>
      </c>
      <c r="E220" s="102" t="s">
        <v>21</v>
      </c>
      <c r="F220" s="103">
        <v>3790422</v>
      </c>
      <c r="G220" s="104">
        <v>0</v>
      </c>
      <c r="H220" s="104">
        <v>0</v>
      </c>
    </row>
    <row r="221" spans="1:8" x14ac:dyDescent="0.25">
      <c r="A221" s="343"/>
      <c r="B221" s="101"/>
      <c r="C221" s="101"/>
      <c r="D221" s="126"/>
      <c r="E221" s="105" t="s">
        <v>35</v>
      </c>
      <c r="F221" s="106">
        <v>3790422</v>
      </c>
      <c r="G221" s="107">
        <v>0</v>
      </c>
      <c r="H221" s="107">
        <v>0</v>
      </c>
    </row>
    <row r="222" spans="1:8" x14ac:dyDescent="0.25">
      <c r="A222" s="341">
        <v>73</v>
      </c>
      <c r="B222" s="101">
        <v>34</v>
      </c>
      <c r="C222" s="101">
        <v>1619</v>
      </c>
      <c r="D222" s="126" t="s">
        <v>97</v>
      </c>
      <c r="E222" s="102" t="s">
        <v>21</v>
      </c>
      <c r="F222" s="103">
        <v>6461434</v>
      </c>
      <c r="G222" s="104">
        <v>0</v>
      </c>
      <c r="H222" s="104">
        <v>0</v>
      </c>
    </row>
    <row r="223" spans="1:8" x14ac:dyDescent="0.25">
      <c r="A223" s="342"/>
      <c r="B223" s="101"/>
      <c r="C223" s="101"/>
      <c r="D223" s="126"/>
      <c r="E223" s="105" t="s">
        <v>34</v>
      </c>
      <c r="F223" s="106">
        <v>26035</v>
      </c>
      <c r="G223" s="107">
        <v>0</v>
      </c>
      <c r="H223" s="107">
        <v>0</v>
      </c>
    </row>
    <row r="224" spans="1:8" x14ac:dyDescent="0.25">
      <c r="A224" s="342"/>
      <c r="B224" s="101"/>
      <c r="C224" s="101"/>
      <c r="D224" s="126"/>
      <c r="E224" s="105" t="s">
        <v>22</v>
      </c>
      <c r="F224" s="106">
        <v>1512540</v>
      </c>
      <c r="G224" s="107">
        <v>0</v>
      </c>
      <c r="H224" s="107">
        <v>0</v>
      </c>
    </row>
    <row r="225" spans="1:8" x14ac:dyDescent="0.25">
      <c r="A225" s="343"/>
      <c r="B225" s="101"/>
      <c r="C225" s="101"/>
      <c r="D225" s="126"/>
      <c r="E225" s="105" t="s">
        <v>23</v>
      </c>
      <c r="F225" s="106">
        <v>4922859</v>
      </c>
      <c r="G225" s="107">
        <v>0</v>
      </c>
      <c r="H225" s="107">
        <v>0</v>
      </c>
    </row>
    <row r="226" spans="1:8" x14ac:dyDescent="0.25">
      <c r="A226" s="341">
        <v>74</v>
      </c>
      <c r="B226" s="101">
        <v>34</v>
      </c>
      <c r="C226" s="101">
        <v>921</v>
      </c>
      <c r="D226" s="126" t="s">
        <v>98</v>
      </c>
      <c r="E226" s="102" t="s">
        <v>21</v>
      </c>
      <c r="F226" s="103">
        <v>14995482</v>
      </c>
      <c r="G226" s="104">
        <v>0</v>
      </c>
      <c r="H226" s="104">
        <v>0</v>
      </c>
    </row>
    <row r="227" spans="1:8" x14ac:dyDescent="0.25">
      <c r="A227" s="342"/>
      <c r="B227" s="101"/>
      <c r="C227" s="101"/>
      <c r="D227" s="126"/>
      <c r="E227" s="105" t="s">
        <v>34</v>
      </c>
      <c r="F227" s="106">
        <v>12911371</v>
      </c>
      <c r="G227" s="107">
        <v>0</v>
      </c>
      <c r="H227" s="107">
        <v>0</v>
      </c>
    </row>
    <row r="228" spans="1:8" x14ac:dyDescent="0.25">
      <c r="A228" s="342"/>
      <c r="B228" s="101"/>
      <c r="C228" s="101"/>
      <c r="D228" s="126"/>
      <c r="E228" s="105" t="s">
        <v>35</v>
      </c>
      <c r="F228" s="106">
        <v>883943</v>
      </c>
      <c r="G228" s="107">
        <v>0</v>
      </c>
      <c r="H228" s="107">
        <v>0</v>
      </c>
    </row>
    <row r="229" spans="1:8" x14ac:dyDescent="0.25">
      <c r="A229" s="342"/>
      <c r="B229" s="101"/>
      <c r="C229" s="101"/>
      <c r="D229" s="126"/>
      <c r="E229" s="105" t="s">
        <v>22</v>
      </c>
      <c r="F229" s="106">
        <v>1169342</v>
      </c>
      <c r="G229" s="107">
        <v>0</v>
      </c>
      <c r="H229" s="107">
        <v>0</v>
      </c>
    </row>
    <row r="230" spans="1:8" x14ac:dyDescent="0.25">
      <c r="A230" s="343"/>
      <c r="B230" s="101"/>
      <c r="C230" s="101"/>
      <c r="D230" s="126"/>
      <c r="E230" s="105" t="s">
        <v>23</v>
      </c>
      <c r="F230" s="106">
        <v>30826</v>
      </c>
      <c r="G230" s="107">
        <v>0</v>
      </c>
      <c r="H230" s="107">
        <v>0</v>
      </c>
    </row>
    <row r="231" spans="1:8" x14ac:dyDescent="0.25">
      <c r="A231" s="341">
        <v>75</v>
      </c>
      <c r="B231" s="101">
        <v>61</v>
      </c>
      <c r="C231" s="101">
        <v>1503</v>
      </c>
      <c r="D231" s="126" t="s">
        <v>99</v>
      </c>
      <c r="E231" s="102" t="s">
        <v>21</v>
      </c>
      <c r="F231" s="103">
        <v>2405089</v>
      </c>
      <c r="G231" s="104">
        <v>0</v>
      </c>
      <c r="H231" s="103">
        <v>1475202</v>
      </c>
    </row>
    <row r="232" spans="1:8" x14ac:dyDescent="0.25">
      <c r="A232" s="342"/>
      <c r="B232" s="101"/>
      <c r="C232" s="101"/>
      <c r="D232" s="126"/>
      <c r="E232" s="105" t="s">
        <v>22</v>
      </c>
      <c r="F232" s="106">
        <v>587017</v>
      </c>
      <c r="G232" s="107">
        <v>0</v>
      </c>
      <c r="H232" s="107">
        <v>0</v>
      </c>
    </row>
    <row r="233" spans="1:8" x14ac:dyDescent="0.25">
      <c r="A233" s="343"/>
      <c r="B233" s="101"/>
      <c r="C233" s="101"/>
      <c r="D233" s="126"/>
      <c r="E233" s="105" t="s">
        <v>23</v>
      </c>
      <c r="F233" s="106">
        <v>1818072</v>
      </c>
      <c r="G233" s="107">
        <v>0</v>
      </c>
      <c r="H233" s="106">
        <v>1475202</v>
      </c>
    </row>
    <row r="234" spans="1:8" x14ac:dyDescent="0.25">
      <c r="A234" s="341">
        <v>76</v>
      </c>
      <c r="B234" s="101">
        <v>62</v>
      </c>
      <c r="C234" s="101">
        <v>510</v>
      </c>
      <c r="D234" s="126" t="s">
        <v>100</v>
      </c>
      <c r="E234" s="102" t="s">
        <v>21</v>
      </c>
      <c r="F234" s="103">
        <v>1077925</v>
      </c>
      <c r="G234" s="104">
        <v>0</v>
      </c>
      <c r="H234" s="103">
        <v>61494</v>
      </c>
    </row>
    <row r="235" spans="1:8" x14ac:dyDescent="0.25">
      <c r="A235" s="342"/>
      <c r="B235" s="101"/>
      <c r="C235" s="101"/>
      <c r="D235" s="126"/>
      <c r="E235" s="105" t="s">
        <v>35</v>
      </c>
      <c r="F235" s="106">
        <v>1004096</v>
      </c>
      <c r="G235" s="107">
        <v>0</v>
      </c>
      <c r="H235" s="107">
        <v>0</v>
      </c>
    </row>
    <row r="236" spans="1:8" x14ac:dyDescent="0.25">
      <c r="A236" s="343"/>
      <c r="B236" s="101"/>
      <c r="C236" s="101"/>
      <c r="D236" s="126"/>
      <c r="E236" s="105" t="s">
        <v>23</v>
      </c>
      <c r="F236" s="106">
        <v>73829</v>
      </c>
      <c r="G236" s="107">
        <v>0</v>
      </c>
      <c r="H236" s="106">
        <v>61494</v>
      </c>
    </row>
    <row r="237" spans="1:8" x14ac:dyDescent="0.25">
      <c r="A237" s="341">
        <v>77</v>
      </c>
      <c r="B237" s="101">
        <v>71</v>
      </c>
      <c r="C237" s="101">
        <v>4001</v>
      </c>
      <c r="D237" s="126" t="s">
        <v>101</v>
      </c>
      <c r="E237" s="102" t="s">
        <v>21</v>
      </c>
      <c r="F237" s="103">
        <v>735847</v>
      </c>
      <c r="G237" s="104">
        <v>0</v>
      </c>
      <c r="H237" s="103">
        <v>3876</v>
      </c>
    </row>
    <row r="238" spans="1:8" x14ac:dyDescent="0.25">
      <c r="A238" s="342"/>
      <c r="B238" s="101"/>
      <c r="C238" s="101"/>
      <c r="D238" s="126"/>
      <c r="E238" s="105" t="s">
        <v>22</v>
      </c>
      <c r="F238" s="106">
        <v>731045</v>
      </c>
      <c r="G238" s="107">
        <v>0</v>
      </c>
      <c r="H238" s="106">
        <v>3876</v>
      </c>
    </row>
    <row r="239" spans="1:8" x14ac:dyDescent="0.25">
      <c r="A239" s="343"/>
      <c r="B239" s="101"/>
      <c r="C239" s="101"/>
      <c r="D239" s="126"/>
      <c r="E239" s="105" t="s">
        <v>23</v>
      </c>
      <c r="F239" s="106">
        <v>4802</v>
      </c>
      <c r="G239" s="107">
        <v>0</v>
      </c>
      <c r="H239" s="107">
        <v>0</v>
      </c>
    </row>
    <row r="240" spans="1:8" x14ac:dyDescent="0.25">
      <c r="A240" s="341">
        <v>78</v>
      </c>
      <c r="B240" s="101">
        <v>71</v>
      </c>
      <c r="C240" s="101">
        <v>965</v>
      </c>
      <c r="D240" s="126" t="s">
        <v>102</v>
      </c>
      <c r="E240" s="102" t="s">
        <v>21</v>
      </c>
      <c r="F240" s="103">
        <v>16044618</v>
      </c>
      <c r="G240" s="104">
        <v>0</v>
      </c>
      <c r="H240" s="103">
        <v>7327170</v>
      </c>
    </row>
    <row r="241" spans="1:8" x14ac:dyDescent="0.25">
      <c r="A241" s="342"/>
      <c r="B241" s="101"/>
      <c r="C241" s="101"/>
      <c r="D241" s="126"/>
      <c r="E241" s="105" t="s">
        <v>22</v>
      </c>
      <c r="F241" s="106">
        <v>5522529</v>
      </c>
      <c r="G241" s="107">
        <v>0</v>
      </c>
      <c r="H241" s="107">
        <v>0</v>
      </c>
    </row>
    <row r="242" spans="1:8" x14ac:dyDescent="0.25">
      <c r="A242" s="343"/>
      <c r="B242" s="101"/>
      <c r="C242" s="101"/>
      <c r="D242" s="126"/>
      <c r="E242" s="105" t="s">
        <v>23</v>
      </c>
      <c r="F242" s="106">
        <v>10522089</v>
      </c>
      <c r="G242" s="107">
        <v>0</v>
      </c>
      <c r="H242" s="106">
        <v>7327170</v>
      </c>
    </row>
    <row r="243" spans="1:8" s="98" customFormat="1" ht="26.25" x14ac:dyDescent="0.25">
      <c r="A243" s="341">
        <v>79</v>
      </c>
      <c r="B243" s="101">
        <v>71</v>
      </c>
      <c r="C243" s="101">
        <v>995</v>
      </c>
      <c r="D243" s="126" t="s">
        <v>103</v>
      </c>
      <c r="E243" s="102" t="s">
        <v>21</v>
      </c>
      <c r="F243" s="103">
        <v>1967860</v>
      </c>
      <c r="G243" s="104">
        <v>0</v>
      </c>
      <c r="H243" s="104">
        <v>0</v>
      </c>
    </row>
    <row r="244" spans="1:8" s="98" customFormat="1" x14ac:dyDescent="0.25">
      <c r="A244" s="342"/>
      <c r="B244" s="101"/>
      <c r="C244" s="101"/>
      <c r="D244" s="126"/>
      <c r="E244" s="105" t="s">
        <v>22</v>
      </c>
      <c r="F244" s="106">
        <v>1964863</v>
      </c>
      <c r="G244" s="107">
        <v>0</v>
      </c>
      <c r="H244" s="107">
        <v>0</v>
      </c>
    </row>
    <row r="245" spans="1:8" s="98" customFormat="1" x14ac:dyDescent="0.25">
      <c r="A245" s="343"/>
      <c r="B245" s="101"/>
      <c r="C245" s="101"/>
      <c r="D245" s="126"/>
      <c r="E245" s="105" t="s">
        <v>23</v>
      </c>
      <c r="F245" s="106">
        <v>2997</v>
      </c>
      <c r="G245" s="107">
        <v>0</v>
      </c>
      <c r="H245" s="107">
        <v>0</v>
      </c>
    </row>
    <row r="246" spans="1:8" s="98" customFormat="1" ht="51.75" x14ac:dyDescent="0.25">
      <c r="A246" s="341">
        <v>80</v>
      </c>
      <c r="B246" s="101">
        <v>75</v>
      </c>
      <c r="C246" s="101">
        <v>144</v>
      </c>
      <c r="D246" s="126" t="s">
        <v>104</v>
      </c>
      <c r="E246" s="102" t="s">
        <v>21</v>
      </c>
      <c r="F246" s="103">
        <v>9524840</v>
      </c>
      <c r="G246" s="104">
        <v>0</v>
      </c>
      <c r="H246" s="103">
        <v>31818</v>
      </c>
    </row>
    <row r="247" spans="1:8" s="98" customFormat="1" x14ac:dyDescent="0.25">
      <c r="A247" s="342"/>
      <c r="B247" s="101"/>
      <c r="C247" s="101"/>
      <c r="D247" s="126"/>
      <c r="E247" s="105" t="s">
        <v>34</v>
      </c>
      <c r="F247" s="106">
        <v>9472639</v>
      </c>
      <c r="G247" s="107">
        <v>0</v>
      </c>
      <c r="H247" s="107">
        <v>0</v>
      </c>
    </row>
    <row r="248" spans="1:8" s="98" customFormat="1" x14ac:dyDescent="0.25">
      <c r="A248" s="343"/>
      <c r="B248" s="101"/>
      <c r="C248" s="101"/>
      <c r="D248" s="126"/>
      <c r="E248" s="105" t="s">
        <v>23</v>
      </c>
      <c r="F248" s="106">
        <v>52201</v>
      </c>
      <c r="G248" s="107">
        <v>0</v>
      </c>
      <c r="H248" s="106">
        <v>31818</v>
      </c>
    </row>
    <row r="249" spans="1:8" x14ac:dyDescent="0.25">
      <c r="A249" s="341">
        <v>81</v>
      </c>
      <c r="B249" s="101">
        <v>75</v>
      </c>
      <c r="C249" s="101">
        <v>146</v>
      </c>
      <c r="D249" s="126" t="s">
        <v>105</v>
      </c>
      <c r="E249" s="102" t="s">
        <v>21</v>
      </c>
      <c r="F249" s="103">
        <v>5584186</v>
      </c>
      <c r="G249" s="104">
        <v>0</v>
      </c>
      <c r="H249" s="104">
        <v>378</v>
      </c>
    </row>
    <row r="250" spans="1:8" x14ac:dyDescent="0.25">
      <c r="A250" s="342"/>
      <c r="B250" s="101"/>
      <c r="C250" s="101"/>
      <c r="D250" s="126"/>
      <c r="E250" s="105" t="s">
        <v>34</v>
      </c>
      <c r="F250" s="106">
        <v>4655604</v>
      </c>
      <c r="G250" s="107">
        <v>0</v>
      </c>
      <c r="H250" s="107">
        <v>0</v>
      </c>
    </row>
    <row r="251" spans="1:8" x14ac:dyDescent="0.25">
      <c r="A251" s="342"/>
      <c r="B251" s="101"/>
      <c r="C251" s="101"/>
      <c r="D251" s="126"/>
      <c r="E251" s="105" t="s">
        <v>35</v>
      </c>
      <c r="F251" s="106">
        <v>170980</v>
      </c>
      <c r="G251" s="107">
        <v>0</v>
      </c>
      <c r="H251" s="107">
        <v>0</v>
      </c>
    </row>
    <row r="252" spans="1:8" x14ac:dyDescent="0.25">
      <c r="A252" s="342"/>
      <c r="B252" s="101"/>
      <c r="C252" s="101"/>
      <c r="D252" s="126"/>
      <c r="E252" s="105" t="s">
        <v>22</v>
      </c>
      <c r="F252" s="106">
        <v>735156</v>
      </c>
      <c r="G252" s="107">
        <v>0</v>
      </c>
      <c r="H252" s="107">
        <v>0</v>
      </c>
    </row>
    <row r="253" spans="1:8" x14ac:dyDescent="0.25">
      <c r="A253" s="343"/>
      <c r="B253" s="101"/>
      <c r="C253" s="101"/>
      <c r="D253" s="126"/>
      <c r="E253" s="105" t="s">
        <v>23</v>
      </c>
      <c r="F253" s="106">
        <v>22446</v>
      </c>
      <c r="G253" s="107">
        <v>0</v>
      </c>
      <c r="H253" s="107">
        <v>378</v>
      </c>
    </row>
    <row r="254" spans="1:8" ht="26.25" x14ac:dyDescent="0.25">
      <c r="A254" s="341">
        <v>82</v>
      </c>
      <c r="B254" s="101">
        <v>75</v>
      </c>
      <c r="C254" s="101">
        <v>4000</v>
      </c>
      <c r="D254" s="126" t="s">
        <v>106</v>
      </c>
      <c r="E254" s="102" t="s">
        <v>21</v>
      </c>
      <c r="F254" s="103">
        <v>1272670</v>
      </c>
      <c r="G254" s="104">
        <v>0</v>
      </c>
      <c r="H254" s="104">
        <v>0</v>
      </c>
    </row>
    <row r="255" spans="1:8" x14ac:dyDescent="0.25">
      <c r="A255" s="342"/>
      <c r="B255" s="101"/>
      <c r="C255" s="101"/>
      <c r="D255" s="126"/>
      <c r="E255" s="105" t="s">
        <v>34</v>
      </c>
      <c r="F255" s="106">
        <v>988941</v>
      </c>
      <c r="G255" s="107">
        <v>0</v>
      </c>
      <c r="H255" s="107">
        <v>0</v>
      </c>
    </row>
    <row r="256" spans="1:8" x14ac:dyDescent="0.25">
      <c r="A256" s="343"/>
      <c r="B256" s="101"/>
      <c r="C256" s="101"/>
      <c r="D256" s="126"/>
      <c r="E256" s="105" t="s">
        <v>22</v>
      </c>
      <c r="F256" s="106">
        <v>283729</v>
      </c>
      <c r="G256" s="107">
        <v>0</v>
      </c>
      <c r="H256" s="107">
        <v>0</v>
      </c>
    </row>
    <row r="257" spans="1:8" x14ac:dyDescent="0.25">
      <c r="A257" s="341">
        <v>83</v>
      </c>
      <c r="B257" s="101">
        <v>75</v>
      </c>
      <c r="C257" s="101">
        <v>962</v>
      </c>
      <c r="D257" s="126" t="s">
        <v>107</v>
      </c>
      <c r="E257" s="102" t="s">
        <v>21</v>
      </c>
      <c r="F257" s="103">
        <v>2697970</v>
      </c>
      <c r="G257" s="104">
        <v>0</v>
      </c>
      <c r="H257" s="104">
        <v>0</v>
      </c>
    </row>
    <row r="258" spans="1:8" x14ac:dyDescent="0.25">
      <c r="A258" s="342"/>
      <c r="B258" s="101"/>
      <c r="C258" s="101"/>
      <c r="D258" s="126"/>
      <c r="E258" s="105" t="s">
        <v>35</v>
      </c>
      <c r="F258" s="106">
        <v>2135112</v>
      </c>
      <c r="G258" s="107">
        <v>0</v>
      </c>
      <c r="H258" s="107">
        <v>0</v>
      </c>
    </row>
    <row r="259" spans="1:8" x14ac:dyDescent="0.25">
      <c r="A259" s="342"/>
      <c r="B259" s="101"/>
      <c r="C259" s="101"/>
      <c r="D259" s="126"/>
      <c r="E259" s="105" t="s">
        <v>22</v>
      </c>
      <c r="F259" s="106">
        <v>561778</v>
      </c>
      <c r="G259" s="107">
        <v>0</v>
      </c>
      <c r="H259" s="107">
        <v>0</v>
      </c>
    </row>
    <row r="260" spans="1:8" x14ac:dyDescent="0.25">
      <c r="A260" s="343"/>
      <c r="B260" s="101"/>
      <c r="C260" s="101"/>
      <c r="D260" s="126"/>
      <c r="E260" s="105" t="s">
        <v>23</v>
      </c>
      <c r="F260" s="106">
        <v>1080</v>
      </c>
      <c r="G260" s="107">
        <v>0</v>
      </c>
      <c r="H260" s="107">
        <v>0</v>
      </c>
    </row>
    <row r="261" spans="1:8" x14ac:dyDescent="0.25">
      <c r="A261" s="341">
        <v>84</v>
      </c>
      <c r="B261" s="101">
        <v>87</v>
      </c>
      <c r="C261" s="101">
        <v>933</v>
      </c>
      <c r="D261" s="126" t="s">
        <v>108</v>
      </c>
      <c r="E261" s="102" t="s">
        <v>21</v>
      </c>
      <c r="F261" s="103">
        <v>233972</v>
      </c>
      <c r="G261" s="104">
        <v>0</v>
      </c>
      <c r="H261" s="104">
        <v>0</v>
      </c>
    </row>
    <row r="262" spans="1:8" x14ac:dyDescent="0.25">
      <c r="A262" s="343"/>
      <c r="B262" s="101"/>
      <c r="C262" s="101"/>
      <c r="D262" s="126"/>
      <c r="E262" s="105" t="s">
        <v>22</v>
      </c>
      <c r="F262" s="106">
        <v>233972</v>
      </c>
      <c r="G262" s="107">
        <v>0</v>
      </c>
      <c r="H262" s="107">
        <v>0</v>
      </c>
    </row>
    <row r="263" spans="1:8" x14ac:dyDescent="0.25">
      <c r="A263" s="341">
        <v>85</v>
      </c>
      <c r="B263" s="101">
        <v>98</v>
      </c>
      <c r="C263" s="101">
        <v>1501</v>
      </c>
      <c r="D263" s="126" t="s">
        <v>89</v>
      </c>
      <c r="E263" s="102" t="s">
        <v>21</v>
      </c>
      <c r="F263" s="103">
        <v>14389</v>
      </c>
      <c r="G263" s="104">
        <v>0</v>
      </c>
      <c r="H263" s="104">
        <v>0</v>
      </c>
    </row>
    <row r="264" spans="1:8" x14ac:dyDescent="0.25">
      <c r="A264" s="342"/>
      <c r="B264" s="101"/>
      <c r="C264" s="101"/>
      <c r="D264" s="126"/>
      <c r="E264" s="105" t="s">
        <v>22</v>
      </c>
      <c r="F264" s="106">
        <v>5576</v>
      </c>
      <c r="G264" s="107">
        <v>0</v>
      </c>
      <c r="H264" s="107">
        <v>0</v>
      </c>
    </row>
    <row r="265" spans="1:8" x14ac:dyDescent="0.25">
      <c r="A265" s="343"/>
      <c r="B265" s="101"/>
      <c r="C265" s="101"/>
      <c r="D265" s="126"/>
      <c r="E265" s="105" t="s">
        <v>23</v>
      </c>
      <c r="F265" s="106">
        <v>8813</v>
      </c>
      <c r="G265" s="107">
        <v>0</v>
      </c>
      <c r="H265" s="107">
        <v>0</v>
      </c>
    </row>
    <row r="266" spans="1:8" s="94" customFormat="1" ht="26.25" x14ac:dyDescent="0.25">
      <c r="A266" s="335">
        <v>86</v>
      </c>
      <c r="B266" s="108">
        <v>31</v>
      </c>
      <c r="C266" s="108" t="s">
        <v>110</v>
      </c>
      <c r="D266" s="109" t="s">
        <v>111</v>
      </c>
      <c r="E266" s="110" t="s">
        <v>21</v>
      </c>
      <c r="F266" s="111">
        <f>F267+F269+F270+F268+F271</f>
        <v>799023395</v>
      </c>
      <c r="G266" s="111">
        <f>G267+G269+G270+G271</f>
        <v>6409</v>
      </c>
      <c r="H266" s="111">
        <f>H267+H269+H270+H271</f>
        <v>129563633</v>
      </c>
    </row>
    <row r="267" spans="1:8" s="94" customFormat="1" ht="15.75" x14ac:dyDescent="0.25">
      <c r="A267" s="336"/>
      <c r="B267" s="108"/>
      <c r="C267" s="108"/>
      <c r="D267" s="109"/>
      <c r="E267" s="112" t="s">
        <v>34</v>
      </c>
      <c r="F267" s="113">
        <f>449506822-F268</f>
        <v>448319548</v>
      </c>
      <c r="G267" s="113">
        <v>2863</v>
      </c>
      <c r="H267" s="113">
        <v>812562</v>
      </c>
    </row>
    <row r="268" spans="1:8" s="129" customFormat="1" ht="15.75" x14ac:dyDescent="0.25">
      <c r="A268" s="336"/>
      <c r="B268" s="108"/>
      <c r="C268" s="108"/>
      <c r="D268" s="109"/>
      <c r="E268" s="112" t="s">
        <v>131</v>
      </c>
      <c r="F268" s="113">
        <v>1187274</v>
      </c>
      <c r="G268" s="113"/>
      <c r="H268" s="113"/>
    </row>
    <row r="269" spans="1:8" s="94" customFormat="1" ht="15.75" x14ac:dyDescent="0.25">
      <c r="A269" s="336"/>
      <c r="B269" s="108"/>
      <c r="C269" s="108"/>
      <c r="D269" s="109"/>
      <c r="E269" s="112" t="s">
        <v>35</v>
      </c>
      <c r="F269" s="113">
        <v>51445539</v>
      </c>
      <c r="G269" s="113">
        <v>2522</v>
      </c>
      <c r="H269" s="113">
        <v>204363</v>
      </c>
    </row>
    <row r="270" spans="1:8" s="94" customFormat="1" ht="15.75" x14ac:dyDescent="0.25">
      <c r="A270" s="336"/>
      <c r="B270" s="108"/>
      <c r="C270" s="108"/>
      <c r="D270" s="109"/>
      <c r="E270" s="112" t="s">
        <v>22</v>
      </c>
      <c r="F270" s="113">
        <v>138720896</v>
      </c>
      <c r="G270" s="113">
        <v>921</v>
      </c>
      <c r="H270" s="113">
        <v>10002442</v>
      </c>
    </row>
    <row r="271" spans="1:8" s="94" customFormat="1" ht="15.75" x14ac:dyDescent="0.25">
      <c r="A271" s="337"/>
      <c r="B271" s="108"/>
      <c r="C271" s="108"/>
      <c r="D271" s="109"/>
      <c r="E271" s="112" t="s">
        <v>23</v>
      </c>
      <c r="F271" s="113">
        <v>159350138</v>
      </c>
      <c r="G271" s="113">
        <v>103</v>
      </c>
      <c r="H271" s="113">
        <v>118544266</v>
      </c>
    </row>
    <row r="272" spans="1:8" s="94" customFormat="1" ht="15.75" x14ac:dyDescent="0.25">
      <c r="A272" s="335">
        <v>87</v>
      </c>
      <c r="B272" s="108">
        <v>31</v>
      </c>
      <c r="C272" s="108">
        <v>2363</v>
      </c>
      <c r="D272" s="109" t="s">
        <v>112</v>
      </c>
      <c r="E272" s="110" t="s">
        <v>21</v>
      </c>
      <c r="F272" s="111">
        <f>F273+F274+F275</f>
        <v>98182466</v>
      </c>
      <c r="G272" s="111">
        <f>G273</f>
        <v>10</v>
      </c>
      <c r="H272" s="111">
        <f>H275</f>
        <v>39700276</v>
      </c>
    </row>
    <row r="273" spans="1:8" s="94" customFormat="1" ht="15.75" x14ac:dyDescent="0.25">
      <c r="A273" s="336"/>
      <c r="B273" s="108"/>
      <c r="C273" s="108"/>
      <c r="D273" s="109"/>
      <c r="E273" s="112" t="s">
        <v>35</v>
      </c>
      <c r="F273" s="113">
        <v>7460732</v>
      </c>
      <c r="G273" s="113">
        <v>10</v>
      </c>
      <c r="H273" s="113"/>
    </row>
    <row r="274" spans="1:8" s="94" customFormat="1" ht="15.75" x14ac:dyDescent="0.25">
      <c r="A274" s="336"/>
      <c r="B274" s="108"/>
      <c r="C274" s="108"/>
      <c r="D274" s="109"/>
      <c r="E274" s="112" t="s">
        <v>22</v>
      </c>
      <c r="F274" s="113">
        <v>35179383</v>
      </c>
      <c r="G274" s="113"/>
      <c r="H274" s="113"/>
    </row>
    <row r="275" spans="1:8" s="94" customFormat="1" ht="15.75" x14ac:dyDescent="0.25">
      <c r="A275" s="336"/>
      <c r="B275" s="115"/>
      <c r="C275" s="115"/>
      <c r="D275" s="114"/>
      <c r="E275" s="112" t="s">
        <v>23</v>
      </c>
      <c r="F275" s="113">
        <v>55542351</v>
      </c>
      <c r="G275" s="113"/>
      <c r="H275" s="113">
        <v>39700276</v>
      </c>
    </row>
    <row r="276" spans="1:8" s="94" customFormat="1" ht="15.75" customHeight="1" x14ac:dyDescent="0.25">
      <c r="A276" s="338"/>
      <c r="B276" s="116"/>
      <c r="C276" s="117"/>
      <c r="D276" s="118" t="s">
        <v>109</v>
      </c>
      <c r="E276" s="110" t="s">
        <v>21</v>
      </c>
      <c r="F276" s="111">
        <f>F277+F279+F280+F278+F281</f>
        <v>1184959053</v>
      </c>
      <c r="G276" s="111">
        <f>G277+G279+G280+G281+G278</f>
        <v>30500</v>
      </c>
      <c r="H276" s="111">
        <f>H277+H279+H280+H281</f>
        <v>230552775</v>
      </c>
    </row>
    <row r="277" spans="1:8" s="94" customFormat="1" ht="15.75" x14ac:dyDescent="0.25">
      <c r="A277" s="339"/>
      <c r="B277" s="116"/>
      <c r="C277" s="116"/>
      <c r="D277" s="119"/>
      <c r="E277" s="112" t="s">
        <v>34</v>
      </c>
      <c r="F277" s="113">
        <f>F35+F43+F54+F62+F65+F69+F91+F102+F117+F122+F132+F139+F144+F151+F182+F185+F197+F214+F223+F227+F247+F250+F255+F267</f>
        <v>528507803</v>
      </c>
      <c r="G277" s="113">
        <f>G91+G182+G267</f>
        <v>9782</v>
      </c>
      <c r="H277" s="113">
        <f>H267</f>
        <v>812562</v>
      </c>
    </row>
    <row r="278" spans="1:8" s="129" customFormat="1" ht="15.75" x14ac:dyDescent="0.25">
      <c r="A278" s="339"/>
      <c r="B278" s="116"/>
      <c r="C278" s="116"/>
      <c r="D278" s="119"/>
      <c r="E278" s="112" t="s">
        <v>131</v>
      </c>
      <c r="F278" s="113">
        <v>1187274</v>
      </c>
      <c r="G278" s="113">
        <v>2522</v>
      </c>
      <c r="H278" s="113"/>
    </row>
    <row r="279" spans="1:8" s="94" customFormat="1" ht="15.75" x14ac:dyDescent="0.25">
      <c r="A279" s="339"/>
      <c r="B279" s="116"/>
      <c r="C279" s="116"/>
      <c r="D279" s="119"/>
      <c r="E279" s="112" t="s">
        <v>35</v>
      </c>
      <c r="F279" s="113">
        <f>F36+F47+F71+F113+F118+F126+F140+F152+F159+F192+F198+F221+F228+F235+F251+F258+F269+F273</f>
        <v>87800987</v>
      </c>
      <c r="G279" s="113">
        <f>G269+G273</f>
        <v>2532</v>
      </c>
      <c r="H279" s="113">
        <f>H36+H269</f>
        <v>272677</v>
      </c>
    </row>
    <row r="280" spans="1:8" s="94" customFormat="1" ht="15.75" x14ac:dyDescent="0.25">
      <c r="A280" s="339"/>
      <c r="B280" s="116"/>
      <c r="C280" s="116"/>
      <c r="D280" s="119"/>
      <c r="E280" s="112" t="s">
        <v>22</v>
      </c>
      <c r="F280" s="113">
        <f>F9+F14+F17+F19+F22+F24+F27+F173+F218+F30+F33+F37+F40+F44+F48+F51+F55+F57+F60+F63+F244+F66+F72+F75+F78+F80+F83+F86+F88+F92+F94+F96+F98+F100+F103+F108+F110+F114+F119+F123+F129+F133+F136+F141+F145+F148+F153+F156+F160+F163+F166+F168+F170+F176+F179+F183+F186+F189+F194+F199+F202+F204+F207+F209+F212+F224+F229+F232+F238+F241+F252+F256+F259+F262+F264+F270+F274</f>
        <v>262165871</v>
      </c>
      <c r="G280" s="113">
        <f>G83+G183+G270</f>
        <v>4420</v>
      </c>
      <c r="H280" s="113">
        <f>H14+H22+H33+H37+H103+H238+H270+H274</f>
        <v>11297652</v>
      </c>
    </row>
    <row r="281" spans="1:8" s="94" customFormat="1" ht="15.75" x14ac:dyDescent="0.25">
      <c r="A281" s="340"/>
      <c r="B281" s="116"/>
      <c r="C281" s="116"/>
      <c r="D281" s="119"/>
      <c r="E281" s="121" t="s">
        <v>23</v>
      </c>
      <c r="F281" s="113">
        <f>F10+F12+F15+F20+F25+F28+F31+F174+F219+F38+F41+F45+F49+F52+F58+F67+F73+F76+F81+F245+F84+F275+F89+F104+F106+F111+F115+F120+F124+F127+F130+F134+F137+F142+F146+F149+F154+F157+F161+F164+F171+F177+F180+F187+F190+F195+F200+F205+F210+F216+F225+F230+F233+F236+F239+F242+F248+F253+F260+F265+F271</f>
        <v>305297118</v>
      </c>
      <c r="G281" s="113">
        <f>G84+G271</f>
        <v>11244</v>
      </c>
      <c r="H281" s="113">
        <f>H10+H15+H25+H28+H31+H38+H45+H52+H67+H84+H104+H130+H134+H137+H142+H146+H149+H157+H161+H164+H171+H180+H195+H205+H233+H236+H242+H248+H253+H271+H275</f>
        <v>218169884</v>
      </c>
    </row>
    <row r="282" spans="1:8" ht="15.75" x14ac:dyDescent="0.25">
      <c r="E282" s="120"/>
      <c r="F282" s="97"/>
    </row>
    <row r="283" spans="1:8" ht="15.75" x14ac:dyDescent="0.25">
      <c r="E283" s="120"/>
      <c r="F283" s="97"/>
    </row>
    <row r="284" spans="1:8" ht="15.75" x14ac:dyDescent="0.25">
      <c r="E284" s="120"/>
      <c r="F284" s="97"/>
    </row>
    <row r="285" spans="1:8" ht="15.75" x14ac:dyDescent="0.25">
      <c r="E285" s="120"/>
      <c r="F285" s="97"/>
    </row>
    <row r="286" spans="1:8" ht="15.75" x14ac:dyDescent="0.25">
      <c r="E286" s="120"/>
      <c r="F286" s="97"/>
    </row>
    <row r="287" spans="1:8" x14ac:dyDescent="0.25">
      <c r="F287" s="92"/>
    </row>
  </sheetData>
  <autoFilter ref="A7:H281"/>
  <mergeCells count="91">
    <mergeCell ref="A26:A28"/>
    <mergeCell ref="A1:H1"/>
    <mergeCell ref="A2:H2"/>
    <mergeCell ref="A3:H3"/>
    <mergeCell ref="A8:A10"/>
    <mergeCell ref="A11:A12"/>
    <mergeCell ref="A13:A15"/>
    <mergeCell ref="A16:A17"/>
    <mergeCell ref="A18:A20"/>
    <mergeCell ref="A21:A22"/>
    <mergeCell ref="A23:A25"/>
    <mergeCell ref="A64:A67"/>
    <mergeCell ref="A29:A31"/>
    <mergeCell ref="A32:A33"/>
    <mergeCell ref="A34:A38"/>
    <mergeCell ref="A39:A41"/>
    <mergeCell ref="A42:A45"/>
    <mergeCell ref="A46:A49"/>
    <mergeCell ref="A50:A52"/>
    <mergeCell ref="A53:A55"/>
    <mergeCell ref="A56:A58"/>
    <mergeCell ref="A59:A60"/>
    <mergeCell ref="A61:A63"/>
    <mergeCell ref="A97:A98"/>
    <mergeCell ref="A68:A69"/>
    <mergeCell ref="A70:A73"/>
    <mergeCell ref="A74:A76"/>
    <mergeCell ref="A77:A78"/>
    <mergeCell ref="A79:A81"/>
    <mergeCell ref="A82:A84"/>
    <mergeCell ref="A85:A86"/>
    <mergeCell ref="A87:A89"/>
    <mergeCell ref="A90:A92"/>
    <mergeCell ref="A93:A94"/>
    <mergeCell ref="A95:A96"/>
    <mergeCell ref="A135:A137"/>
    <mergeCell ref="A99:A100"/>
    <mergeCell ref="A101:A104"/>
    <mergeCell ref="A105:A106"/>
    <mergeCell ref="A107:A108"/>
    <mergeCell ref="A109:A111"/>
    <mergeCell ref="A112:A115"/>
    <mergeCell ref="A116:A120"/>
    <mergeCell ref="A121:A124"/>
    <mergeCell ref="A125:A127"/>
    <mergeCell ref="A128:A130"/>
    <mergeCell ref="A131:A134"/>
    <mergeCell ref="A178:A180"/>
    <mergeCell ref="A138:A142"/>
    <mergeCell ref="A143:A146"/>
    <mergeCell ref="A147:A149"/>
    <mergeCell ref="A150:A154"/>
    <mergeCell ref="A155:A157"/>
    <mergeCell ref="A158:A161"/>
    <mergeCell ref="A162:A164"/>
    <mergeCell ref="A165:A166"/>
    <mergeCell ref="A167:A168"/>
    <mergeCell ref="A169:A171"/>
    <mergeCell ref="A175:A177"/>
    <mergeCell ref="A172:A174"/>
    <mergeCell ref="A201:A202"/>
    <mergeCell ref="A203:A205"/>
    <mergeCell ref="A206:A207"/>
    <mergeCell ref="A208:A210"/>
    <mergeCell ref="A181:A183"/>
    <mergeCell ref="A184:A187"/>
    <mergeCell ref="A188:A190"/>
    <mergeCell ref="A191:A192"/>
    <mergeCell ref="A193:A195"/>
    <mergeCell ref="A196:A200"/>
    <mergeCell ref="A249:A253"/>
    <mergeCell ref="A211:A212"/>
    <mergeCell ref="A213:A214"/>
    <mergeCell ref="A215:A216"/>
    <mergeCell ref="A220:A221"/>
    <mergeCell ref="A222:A225"/>
    <mergeCell ref="A226:A230"/>
    <mergeCell ref="A231:A233"/>
    <mergeCell ref="A234:A236"/>
    <mergeCell ref="A237:A239"/>
    <mergeCell ref="A240:A242"/>
    <mergeCell ref="A246:A248"/>
    <mergeCell ref="A243:A245"/>
    <mergeCell ref="A217:A219"/>
    <mergeCell ref="A266:A271"/>
    <mergeCell ref="A272:A275"/>
    <mergeCell ref="A276:A281"/>
    <mergeCell ref="A254:A256"/>
    <mergeCell ref="A257:A260"/>
    <mergeCell ref="A261:A262"/>
    <mergeCell ref="A263:A265"/>
  </mergeCells>
  <pageMargins left="3.937007874015748E-2" right="3.937007874015748E-2" top="3.937007874015748E-2" bottom="3.937007874015748E-2" header="0.31496062992125984" footer="0.31496062992125984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4" sqref="E224"/>
    </sheetView>
  </sheetViews>
  <sheetFormatPr defaultRowHeight="15" x14ac:dyDescent="0.25"/>
  <cols>
    <col min="1" max="16384" width="9.140625" style="99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февраль</vt:lpstr>
      <vt:lpstr>март</vt:lpstr>
      <vt:lpstr>апрель</vt:lpstr>
      <vt:lpstr>май</vt:lpstr>
      <vt:lpstr>Июль</vt:lpstr>
      <vt:lpstr>июнь </vt:lpstr>
      <vt:lpstr>Август</vt:lpstr>
      <vt:lpstr>Сентябрь</vt:lpstr>
      <vt:lpstr>1</vt:lpstr>
      <vt:lpstr>Октябрь</vt:lpstr>
      <vt:lpstr>Ноябрь</vt:lpstr>
      <vt:lpstr>Декабрь</vt:lpstr>
      <vt:lpstr>Январь 2015г.</vt:lpstr>
      <vt:lpstr>Февраль 2015г.</vt:lpstr>
      <vt:lpstr>Март 2015г.</vt:lpstr>
      <vt:lpstr>Апрель 2015г.</vt:lpstr>
      <vt:lpstr>Май 2015г.</vt:lpstr>
      <vt:lpstr>МРСК 100%</vt:lpstr>
      <vt:lpstr>Июнь 2015г.</vt:lpstr>
      <vt:lpstr>Июнь</vt:lpstr>
      <vt:lpstr>Июль 2015г.</vt:lpstr>
      <vt:lpstr>Июль 2015 </vt:lpstr>
      <vt:lpstr>Октябрь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 фактического полезного отпуска по сетям ТСО</dc:title>
  <dc:creator>Черных Дарья Ивановна</dc:creator>
  <cp:lastModifiedBy>Егорычева Людмила Владимировна</cp:lastModifiedBy>
  <cp:lastPrinted>2015-09-18T09:05:00Z</cp:lastPrinted>
  <dcterms:created xsi:type="dcterms:W3CDTF">2014-05-21T07:45:11Z</dcterms:created>
  <dcterms:modified xsi:type="dcterms:W3CDTF">2015-11-10T12:15:45Z</dcterms:modified>
</cp:coreProperties>
</file>